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ZL\Zakázky\2020\Psáry\"/>
    </mc:Choice>
  </mc:AlternateContent>
  <bookViews>
    <workbookView xWindow="0" yWindow="0" windowWidth="0" windowHeight="0"/>
  </bookViews>
  <sheets>
    <sheet name="Rekapitulace stavby" sheetId="1" r:id="rId1"/>
    <sheet name="01 - Rekonstrukce komunikace" sheetId="2" r:id="rId2"/>
    <sheet name="VON - Vedlejší a ostatní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Rekonstrukce komunikace'!$C$87:$K$236</definedName>
    <definedName name="_xlnm.Print_Area" localSheetId="1">'01 - Rekonstrukce komunikace'!$C$4:$J$39,'01 - Rekonstrukce komunikace'!$C$45:$J$69,'01 - Rekonstrukce komunikace'!$C$75:$J$236</definedName>
    <definedName name="_xlnm.Print_Titles" localSheetId="1">'01 - Rekonstrukce komunikace'!$87:$87</definedName>
    <definedName name="_xlnm._FilterDatabase" localSheetId="2" hidden="1">'VON - Vedlejší a ostatní ...'!$C$80:$K$95</definedName>
    <definedName name="_xlnm.Print_Area" localSheetId="2">'VON - Vedlejší a ostatní ...'!$C$4:$J$39,'VON - Vedlejší a ostatní ...'!$C$45:$J$62,'VON - Vedlejší a ostatní ...'!$C$68:$J$95</definedName>
    <definedName name="_xlnm.Print_Titles" localSheetId="2">'VON - Vedlejší a ostatní ...'!$80:$80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BI83"/>
  <c r="BH83"/>
  <c r="BG83"/>
  <c r="BF83"/>
  <c r="T83"/>
  <c r="R83"/>
  <c r="P83"/>
  <c r="J78"/>
  <c r="J77"/>
  <c r="F77"/>
  <c r="F75"/>
  <c r="E73"/>
  <c r="J55"/>
  <c r="J54"/>
  <c r="F54"/>
  <c r="F52"/>
  <c r="E50"/>
  <c r="J18"/>
  <c r="E18"/>
  <c r="F55"/>
  <c r="J17"/>
  <c r="J12"/>
  <c r="J75"/>
  <c r="E7"/>
  <c r="E71"/>
  <c i="2" r="J37"/>
  <c r="J36"/>
  <c i="1" r="AY55"/>
  <c i="2" r="J35"/>
  <c i="1" r="AX55"/>
  <c i="2"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1"/>
  <c r="BH231"/>
  <c r="BG231"/>
  <c r="BF231"/>
  <c r="T231"/>
  <c r="T230"/>
  <c r="R231"/>
  <c r="R230"/>
  <c r="P231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09"/>
  <c r="BH209"/>
  <c r="BG209"/>
  <c r="BF209"/>
  <c r="T209"/>
  <c r="R209"/>
  <c r="P209"/>
  <c r="BI207"/>
  <c r="BH207"/>
  <c r="BG207"/>
  <c r="BF207"/>
  <c r="T207"/>
  <c r="R207"/>
  <c r="P207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88"/>
  <c r="BH188"/>
  <c r="BG188"/>
  <c r="BF188"/>
  <c r="T188"/>
  <c r="R188"/>
  <c r="P188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4"/>
  <c r="BH154"/>
  <c r="BG154"/>
  <c r="BF154"/>
  <c r="T154"/>
  <c r="R154"/>
  <c r="P154"/>
  <c r="BI149"/>
  <c r="BH149"/>
  <c r="BG149"/>
  <c r="BF149"/>
  <c r="T149"/>
  <c r="R149"/>
  <c r="P149"/>
  <c r="BI147"/>
  <c r="BH147"/>
  <c r="BG147"/>
  <c r="BF147"/>
  <c r="T147"/>
  <c r="R147"/>
  <c r="P147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BI121"/>
  <c r="BH121"/>
  <c r="BG121"/>
  <c r="BF121"/>
  <c r="T121"/>
  <c r="R121"/>
  <c r="P121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55"/>
  <c r="J17"/>
  <c r="J12"/>
  <c r="J52"/>
  <c r="E7"/>
  <c r="E78"/>
  <c i="1" r="L50"/>
  <c r="AM50"/>
  <c r="AM49"/>
  <c r="L49"/>
  <c r="AM47"/>
  <c r="L47"/>
  <c r="L45"/>
  <c r="L44"/>
  <c i="2" r="BK209"/>
  <c r="J195"/>
  <c r="BK175"/>
  <c r="BK116"/>
  <c r="BK99"/>
  <c r="J234"/>
  <c r="J213"/>
  <c r="J199"/>
  <c r="BK147"/>
  <c r="BK128"/>
  <c r="BK113"/>
  <c i="3" r="BK83"/>
  <c i="2" r="BK181"/>
  <c r="BK161"/>
  <c r="BK130"/>
  <c r="J99"/>
  <c i="3" r="J87"/>
  <c i="2" r="J217"/>
  <c r="J207"/>
  <c r="BK195"/>
  <c r="BK178"/>
  <c r="BK164"/>
  <c r="J139"/>
  <c r="BK121"/>
  <c r="BK104"/>
  <c i="3" r="BK91"/>
  <c r="J85"/>
  <c i="2" r="BK231"/>
  <c r="BK226"/>
  <c r="BK215"/>
  <c r="BK202"/>
  <c r="J193"/>
  <c r="BK149"/>
  <c r="J109"/>
  <c i="3" r="BK85"/>
  <c i="2" r="J224"/>
  <c r="J209"/>
  <c r="J164"/>
  <c r="J130"/>
  <c r="J116"/>
  <c i="3" r="BK89"/>
  <c i="2" r="J231"/>
  <c r="J173"/>
  <c r="BK139"/>
  <c r="BK111"/>
  <c i="3" r="BK93"/>
  <c i="2" r="J223"/>
  <c r="J197"/>
  <c r="BK193"/>
  <c r="J181"/>
  <c r="J171"/>
  <c r="J159"/>
  <c r="BK124"/>
  <c r="BK109"/>
  <c i="1" r="AS54"/>
  <c i="2" r="BK216"/>
  <c r="BK199"/>
  <c r="J188"/>
  <c r="BK159"/>
  <c r="J147"/>
  <c r="J104"/>
  <c i="3" r="J83"/>
  <c i="2" r="BK217"/>
  <c r="BK207"/>
  <c r="BK154"/>
  <c r="BK142"/>
  <c r="J124"/>
  <c i="3" r="J91"/>
  <c i="2" r="BK236"/>
  <c r="J228"/>
  <c r="BK171"/>
  <c r="J136"/>
  <c r="BK91"/>
  <c r="J226"/>
  <c r="BK224"/>
  <c r="J215"/>
  <c r="BK188"/>
  <c r="J175"/>
  <c r="BK173"/>
  <c r="J161"/>
  <c r="J111"/>
  <c r="J91"/>
  <c i="3" r="J89"/>
  <c i="2" r="J236"/>
  <c r="BK234"/>
  <c r="BK228"/>
  <c r="BK213"/>
  <c r="BK197"/>
  <c r="J178"/>
  <c r="J154"/>
  <c r="J113"/>
  <c i="3" r="J93"/>
  <c i="2" r="BK235"/>
  <c r="J216"/>
  <c r="J202"/>
  <c r="J149"/>
  <c r="BK136"/>
  <c r="J121"/>
  <c i="3" r="BK87"/>
  <c i="2" r="J235"/>
  <c r="BK223"/>
  <c r="J142"/>
  <c r="J128"/>
  <c l="1" r="R90"/>
  <c r="P138"/>
  <c r="P194"/>
  <c i="3" r="BK90"/>
  <c r="J90"/>
  <c r="J61"/>
  <c i="2" r="BK90"/>
  <c r="J90"/>
  <c r="J61"/>
  <c r="BK138"/>
  <c r="J138"/>
  <c r="J62"/>
  <c r="BK194"/>
  <c r="J194"/>
  <c r="J63"/>
  <c r="R194"/>
  <c r="T194"/>
  <c r="P201"/>
  <c r="P233"/>
  <c r="P232"/>
  <c r="T233"/>
  <c r="T232"/>
  <c i="3" r="R90"/>
  <c i="2" r="P90"/>
  <c r="T138"/>
  <c r="BK201"/>
  <c r="J201"/>
  <c r="J64"/>
  <c r="R201"/>
  <c r="T201"/>
  <c r="BK222"/>
  <c r="J222"/>
  <c r="J65"/>
  <c r="P222"/>
  <c r="R222"/>
  <c r="T222"/>
  <c r="BK233"/>
  <c r="J233"/>
  <c r="J68"/>
  <c r="R233"/>
  <c r="R232"/>
  <c i="3" r="R82"/>
  <c r="R81"/>
  <c r="P90"/>
  <c i="2" r="T90"/>
  <c r="T89"/>
  <c r="T88"/>
  <c r="R138"/>
  <c i="3" r="BK82"/>
  <c r="J82"/>
  <c r="J60"/>
  <c r="P82"/>
  <c r="P81"/>
  <c i="1" r="AU56"/>
  <c i="3" r="T82"/>
  <c r="T90"/>
  <c i="2" r="F85"/>
  <c r="BE99"/>
  <c r="BE116"/>
  <c r="BE121"/>
  <c r="BE147"/>
  <c r="BE154"/>
  <c r="BE178"/>
  <c r="BE188"/>
  <c r="BE193"/>
  <c r="BE195"/>
  <c r="BE197"/>
  <c r="BE202"/>
  <c r="BE209"/>
  <c r="BE215"/>
  <c r="BE216"/>
  <c r="BE234"/>
  <c i="3" r="BE85"/>
  <c r="BE89"/>
  <c i="2" r="J82"/>
  <c r="BE91"/>
  <c r="BE104"/>
  <c r="BE109"/>
  <c r="BE159"/>
  <c r="BE173"/>
  <c r="BE175"/>
  <c r="BE181"/>
  <c r="BE213"/>
  <c r="BE224"/>
  <c r="BE228"/>
  <c i="3" r="E48"/>
  <c i="2" r="E48"/>
  <c r="BE124"/>
  <c r="BE136"/>
  <c r="BE139"/>
  <c r="BE161"/>
  <c r="BE164"/>
  <c r="BE171"/>
  <c r="BE217"/>
  <c r="BE223"/>
  <c r="BE235"/>
  <c r="BK230"/>
  <c r="J230"/>
  <c r="J66"/>
  <c i="3" r="J52"/>
  <c r="F78"/>
  <c r="BE83"/>
  <c r="BE87"/>
  <c r="BE91"/>
  <c i="2" r="BE111"/>
  <c r="BE113"/>
  <c r="BE128"/>
  <c r="BE130"/>
  <c r="BE142"/>
  <c r="BE149"/>
  <c r="BE199"/>
  <c r="BE207"/>
  <c r="BE226"/>
  <c r="BE231"/>
  <c r="BE236"/>
  <c i="3" r="BE93"/>
  <c i="2" r="F34"/>
  <c i="1" r="BA55"/>
  <c i="3" r="F37"/>
  <c i="1" r="BD56"/>
  <c i="2" r="J34"/>
  <c i="1" r="AW55"/>
  <c i="3" r="F36"/>
  <c i="1" r="BC56"/>
  <c i="3" r="F35"/>
  <c i="1" r="BB56"/>
  <c i="2" r="F37"/>
  <c i="1" r="BD55"/>
  <c i="3" r="J34"/>
  <c i="1" r="AW56"/>
  <c i="2" r="F36"/>
  <c i="1" r="BC55"/>
  <c i="3" r="F34"/>
  <c i="1" r="BA56"/>
  <c i="2" r="F35"/>
  <c i="1" r="BB55"/>
  <c i="2" l="1" r="P89"/>
  <c r="P88"/>
  <c i="1" r="AU55"/>
  <c i="3" r="T81"/>
  <c i="2" r="R89"/>
  <c r="R88"/>
  <c r="BK89"/>
  <c r="J89"/>
  <c r="J60"/>
  <c r="BK232"/>
  <c r="J232"/>
  <c r="J67"/>
  <c i="3" r="BK81"/>
  <c r="J81"/>
  <c i="1" r="BA54"/>
  <c r="W30"/>
  <c i="3" r="F33"/>
  <c i="1" r="AZ56"/>
  <c r="AU54"/>
  <c r="BC54"/>
  <c r="W32"/>
  <c r="BB54"/>
  <c r="W31"/>
  <c i="3" r="J33"/>
  <c i="1" r="AV56"/>
  <c r="AT56"/>
  <c i="2" r="F33"/>
  <c i="1" r="AZ55"/>
  <c r="BD54"/>
  <c r="W33"/>
  <c i="2" r="J33"/>
  <c i="1" r="AV55"/>
  <c r="AT55"/>
  <c i="3" r="J30"/>
  <c i="1" r="AG56"/>
  <c i="3" l="1" r="J39"/>
  <c r="J59"/>
  <c i="2" r="BK88"/>
  <c r="J88"/>
  <c r="J59"/>
  <c i="1" r="AN56"/>
  <c r="AX54"/>
  <c r="AY54"/>
  <c r="AZ54"/>
  <c r="AV54"/>
  <c r="AK29"/>
  <c r="AW54"/>
  <c r="AK30"/>
  <c i="2" l="1" r="J30"/>
  <c i="1" r="AG55"/>
  <c r="AN55"/>
  <c r="AT54"/>
  <c r="W29"/>
  <c i="2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<sst xmlns="http://schemas.openxmlformats.org/spreadsheetml/2006/main">
  <si>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</si>
  <si>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</si>
  <si>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</si>
  <si>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</si>
  <si>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</si>
  <si>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{ca4bedeb-ca63-485d-a213-f17797959ab1}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</si>
  <si>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</si>
  <si>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</si>
  <si>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</si>
  <si>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</si>
  <si>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</si>
  <si>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</si>
  <si>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</si>
  <si>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</si>
  <si>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2020-I-40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</si>
  <si>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</si>
  <si>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</si>
  <si>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ulice Hlavní, Psáry</t>
  </si>
  <si>
    <t>KSO:</t>
  </si>
  <si>
    <t/>
  </si>
  <si>
    <t>CC-CZ:</t>
  </si>
  <si>
    <t>Místo:</t>
  </si>
  <si>
    <t>Psáry</t>
  </si>
  <si>
    <t>Datum:</t>
  </si>
  <si>
    <t>23. 10. 2020</t>
  </si>
  <si>
    <t>Zadavatel:</t>
  </si>
  <si>
    <t>IČ:</t>
  </si>
  <si>
    <t>00241580</t>
  </si>
  <si>
    <t>Obec Psáry</t>
  </si>
  <si>
    <t>DIČ:</t>
  </si>
  <si>
    <t>CZ00241580</t>
  </si>
  <si>
    <t>Uchazeč:</t>
  </si>
  <si>
    <t>Vyplň údaj</t>
  </si>
  <si>
    <t>Projektant:</t>
  </si>
  <si>
    <t>03833861</t>
  </si>
  <si>
    <t>AllPlan Projekt s.r.o.</t>
  </si>
  <si>
    <t>True</t>
  </si>
  <si>
    <t>Zpracovatel:</t>
  </si>
  <si>
    <t>Křišťál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</si>
  <si>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</si>
  <si>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</si>
  <si>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</si>
  <si>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</si>
  <si>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</si>
  <si>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</si>
  <si>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</si>
  <si>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</si>
  <si>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</si>
  <si>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</si>
  <si>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</si>
  <si>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</si>
  <si>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</si>
  <si>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</si>
  <si>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</si>
  <si>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</si>
  <si>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</si>
  <si>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</si>
  <si>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</si>
  <si>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</si>
  <si>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</si>
  <si>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</si>
  <si>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</si>
  <si>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</si>
  <si>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</si>
  <si>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</si>
  <si>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</si>
  <si>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</si>
  <si>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</si>
  <si>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</si>
  <si>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</si>
  <si>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</si>
  <si>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</si>
  <si>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</si>
  <si>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</si>
  <si>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</si>
  <si>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</si>
  <si>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</si>
  <si>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</si>
  <si>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</si>
  <si>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</si>
  <si>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</si>
  <si>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Rekonstrukce komunikace</t>
  </si>
  <si>
    <t>STA</t>
  </si>
  <si>
    <t>1</t>
  </si>
  <si>
    <t>{bf009ea2-cc60-414c-9d3b-1e571b674377}</t>
  </si>
  <si>
    <t>2</t>
  </si>
  <si>
    <t>VON</t>
  </si>
  <si>
    <t>Vedlejší a ostatní náklady</t>
  </si>
  <si>
    <t>{d1c2e2f9-0002-4c3d-9466-0e8c220db0e2}</t>
  </si>
  <si>
    <t>KRYCÍ LIST SOUPISU PRACÍ</t>
  </si>
  <si>
    <t>Objekt:</t>
  </si>
  <si>
    <t>01 - Rekonstrukce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</si>
  <si>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</si>
  <si>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</si>
  <si>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</si>
  <si>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</si>
  <si>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</si>
  <si>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</si>
  <si>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</si>
  <si>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</si>
  <si>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</si>
  <si>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</si>
  <si>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</si>
  <si>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</si>
  <si>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</si>
  <si>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</si>
  <si>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</si>
  <si>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</si>
  <si>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</si>
  <si>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</si>
  <si>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</si>
  <si>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</si>
  <si>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</si>
  <si>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</si>
  <si>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</si>
  <si>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</si>
  <si>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</si>
  <si>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</si>
  <si>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</si>
  <si>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</si>
  <si>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</si>
  <si>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</si>
  <si>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</si>
  <si>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</si>
  <si>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</si>
  <si>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m2</t>
  </si>
  <si>
    <t>4</t>
  </si>
  <si>
    <t>929587133</t>
  </si>
  <si>
    <t>VV</t>
  </si>
  <si>
    <t>654,6"odstranění celk.plochy stáv.komunikace</t>
  </si>
  <si>
    <t>6*1+5,45*2"navázání na st.stav</t>
  </si>
  <si>
    <t>"ul.Spojovací-navázání na st.stav"6,3*1</t>
  </si>
  <si>
    <t>"č.p. 4"18,490</t>
  </si>
  <si>
    <t>"č.p.97"15,08</t>
  </si>
  <si>
    <t>"č.p. 1"3,04</t>
  </si>
  <si>
    <t>Součet</t>
  </si>
  <si>
    <t>113154233</t>
  </si>
  <si>
    <t>Frézování živičného podkladu nebo krytu s naložením na dopravní prostředek plochy přes 500 do 1 000 m2 bez překážek v trase pruhu šířky přes 1 m do 2 m, tloušťky vrstvy 50 mm</t>
  </si>
  <si>
    <t>-1089473595</t>
  </si>
  <si>
    <t>12,55+20,18"navázání na st.stav</t>
  </si>
  <si>
    <t>"ul.Spojovací-navázání na st.stav"6,3*1,3</t>
  </si>
  <si>
    <t>3</t>
  </si>
  <si>
    <t>113154234</t>
  </si>
  <si>
    <t>Frézování živičného podkladu nebo krytu s naložením na dopravní prostředek plochy přes 500 do 1 000 m2 bez překážek v trase pruhu šířky přes 1 m do 2 m, tloušťky vrstvy 100 mm</t>
  </si>
  <si>
    <t>-1230136921</t>
  </si>
  <si>
    <t>122552204</t>
  </si>
  <si>
    <t>Odkopávky a prokopávky nezapažené pro silnice a dálnice strojně v hornině třídy těžitelnosti III přes 100 do 500 m3</t>
  </si>
  <si>
    <t>m3</t>
  </si>
  <si>
    <t>-1863000905</t>
  </si>
  <si>
    <t>677,8*0,5"celk.plocha rek.komunikace-výměna podloží</t>
  </si>
  <si>
    <t>5</t>
  </si>
  <si>
    <t>132251102</t>
  </si>
  <si>
    <t>Hloubení nezapažených rýh šířky do 800 mm strojně s urovnáním dna do předepsaného profilu a spádu v hornině třídy těžitelnosti I skupiny 3 přes 20 do 50 m3</t>
  </si>
  <si>
    <t>1158291107</t>
  </si>
  <si>
    <t>200,000*0,35*0,3"pro chráničky</t>
  </si>
  <si>
    <t>6</t>
  </si>
  <si>
    <t>139001101</t>
  </si>
  <si>
    <t>Příplatek k cenám hloubených vykopávek za ztížení vykopávky v blízkosti podzemního vedení nebo výbušnin pro jakoukoliv třídu horniny</t>
  </si>
  <si>
    <t>-494939210</t>
  </si>
  <si>
    <t>P</t>
  </si>
  <si>
    <t>Poznámka k položce:_x000d_
Podz.vedení</t>
  </si>
  <si>
    <t>200*0,35*0,3+200*0,5*0,4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</si>
  <si>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</si>
  <si>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</si>
  <si>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</si>
  <si>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-45731939</t>
  </si>
  <si>
    <t>"odvoz výkopy"21</t>
  </si>
  <si>
    <t>338,9"výměna podloží-odvoz</t>
  </si>
  <si>
    <t>338,9"výměna podloží-dovoz</t>
  </si>
  <si>
    <t>8</t>
  </si>
  <si>
    <t>M</t>
  </si>
  <si>
    <t>10364100</t>
  </si>
  <si>
    <t>zemina pro terénní úpravy - tříděná</t>
  </si>
  <si>
    <t>t</t>
  </si>
  <si>
    <t>-1121851837</t>
  </si>
  <si>
    <t>Poznámka k položce:_x000d_
Nákup zeminy pro výměnu podloží.</t>
  </si>
  <si>
    <t>338,9*1,8</t>
  </si>
  <si>
    <t>9</t>
  </si>
  <si>
    <t>171201231</t>
  </si>
  <si>
    <t>Poplatek za uložení stavebního odpadu na recyklační skládce (skládkovné) zeminy a kamení zatříděného do Katalogu odpadů pod kódem 17 05 04</t>
  </si>
  <si>
    <t>-1885447909</t>
  </si>
  <si>
    <t>"odvoz výkopy"21*1,8</t>
  </si>
  <si>
    <t>"výměna podloží"338,9*1,8</t>
  </si>
  <si>
    <t>10</t>
  </si>
  <si>
    <t>171251101</t>
  </si>
  <si>
    <t>Uložení sypanin do násypů s rozprostřením sypaniny ve vrstvách a s hrubým urovnáním nezhutněných jakékoliv třídy těžitelnosti</t>
  </si>
  <si>
    <t>325883939</t>
  </si>
  <si>
    <t>125,65*0,1</t>
  </si>
  <si>
    <t>11</t>
  </si>
  <si>
    <t>181951112</t>
  </si>
  <si>
    <t>Úprava pláně vyrovnáním výškových rozdílů strojně v hornině třídy těžitelnosti I, skupiny 1 až 3 se zhutněním</t>
  </si>
  <si>
    <t>1914783878</t>
  </si>
  <si>
    <t>657,948"konstrukce č.1</t>
  </si>
  <si>
    <t>18,12"konstukce č.2</t>
  </si>
  <si>
    <t>(20,5+109,49)*0,35"pod obruby</t>
  </si>
  <si>
    <t>690,11"zhut.para pláně-výměna podloží</t>
  </si>
  <si>
    <t>12</t>
  </si>
  <si>
    <t>182251101</t>
  </si>
  <si>
    <t>Svahování trvalých svahů do projektovaných profilů strojně s potřebným přemístěním výkopku při svahování násypů v jakékoliv hornině</t>
  </si>
  <si>
    <t>1311744344</t>
  </si>
  <si>
    <t>27*1,2+25*0,7+50,5*1,5</t>
  </si>
  <si>
    <t>Komunikace pozemní</t>
  </si>
  <si>
    <t>13</t>
  </si>
  <si>
    <t>564571111</t>
  </si>
  <si>
    <t>Zřízení podsypu nebo podkladu ze sypaniny s rozprostřením, vlhčením, a zhutněním, po zhutnění tl. 250 mm</t>
  </si>
  <si>
    <t>2073977698</t>
  </si>
  <si>
    <t>Poznámka k položce:_x000d_
Výměna podloží. Celková tl. 500mm.</t>
  </si>
  <si>
    <t>657,948*2"konstrukce č.1</t>
  </si>
  <si>
    <t>14</t>
  </si>
  <si>
    <t>564861111</t>
  </si>
  <si>
    <t>Podklad ze štěrkodrti ŠD s rozprostřením a zhutněním, po zhutnění tl. 200 mm</t>
  </si>
  <si>
    <t>1604367850</t>
  </si>
  <si>
    <t>Poznámka k položce:_x000d_
Konstrukce č. 1, 2.</t>
  </si>
  <si>
    <t>564871116</t>
  </si>
  <si>
    <t>Podklad ze štěrkodrti ŠD s rozprostřením a zhutněním, po zhutnění tl. 300 mm</t>
  </si>
  <si>
    <t>-106243083</t>
  </si>
  <si>
    <t>16</t>
  </si>
  <si>
    <t>R.5649101</t>
  </si>
  <si>
    <t>Příplatek za zvýšenou pracnost při provádění podkladů - hutnění ručními stroji</t>
  </si>
  <si>
    <t>945118382</t>
  </si>
  <si>
    <t>Poznámka k položce:_x000d_
Ruční hutnění podkladu - ztížené podmínky podél objektů. Zhutnění např. ruční vibrační deskou.</t>
  </si>
  <si>
    <t>(19,4+29,8+14,7)*1"podél zídek a oplocení - ŠD 200</t>
  </si>
  <si>
    <t>(19,4+29,8+14,7)*1"podél zídek a oplocení - MZK 150</t>
  </si>
  <si>
    <t>17</t>
  </si>
  <si>
    <t>564952111</t>
  </si>
  <si>
    <t>Podklad z mechanicky zpevněného kameniva MZK (minerální beton) s rozprostřením a s hutněním, po zhutnění tl. 150 mm</t>
  </si>
  <si>
    <t>-1676095365</t>
  </si>
  <si>
    <t>Poznámka k položce:_x000d_
Konstrukce č. 1.</t>
  </si>
  <si>
    <t>690,11"celk.plocha rek.komunikace</t>
  </si>
  <si>
    <t>-(130-6,3)*0,13*2"odp.lože obrub</t>
  </si>
  <si>
    <t>18</t>
  </si>
  <si>
    <t>564962111</t>
  </si>
  <si>
    <t>Podklad z mechanicky zpevněného kameniva MZK (minerální beton) s rozprostřením a s hutněním, po zhutnění tl. 200 mm</t>
  </si>
  <si>
    <t>-1127299354</t>
  </si>
  <si>
    <t>19</t>
  </si>
  <si>
    <t>565165101</t>
  </si>
  <si>
    <t>Asfaltový beton vrstva podkladní ACP 16 (obalované kamenivo střednězrnné - OKS) s rozprostřením a zhutněním v pruhu šířky do 1,5 m, po zhutnění tl. 80 mm</t>
  </si>
  <si>
    <t>-15076319</t>
  </si>
  <si>
    <t>Poznámka k položce:_x000d_
Ruční hutnění asf.povrchu - ztížené podmínky podél objektů.</t>
  </si>
  <si>
    <t>(19,4+29,8+14,7)*1"podél zídek a oplocení</t>
  </si>
  <si>
    <t>20</t>
  </si>
  <si>
    <t>565165121</t>
  </si>
  <si>
    <t>Asfaltový beton vrstva podkladní ACP 16 (obalované kamenivo střednězrnné - OKS) s rozprostřením a zhutněním v pruhu šířky přes 3 m, po zhutnění tl. 80 mm</t>
  </si>
  <si>
    <t>-1222257567</t>
  </si>
  <si>
    <t>666,91"celk.plocha</t>
  </si>
  <si>
    <t>-(19,4+29,8+14,7)*1"podél zídek a oplocení</t>
  </si>
  <si>
    <t>571907112</t>
  </si>
  <si>
    <t>Posyp podkladu nebo krytu s rozprostřením a zhutněním kamenivem drceným nebo těženým, v množství přes 35 do 40 kg/m2</t>
  </si>
  <si>
    <t>-1129598538</t>
  </si>
  <si>
    <t>"č.p. 4"18,49</t>
  </si>
  <si>
    <t>22</t>
  </si>
  <si>
    <t>573111112</t>
  </si>
  <si>
    <t>Postřik infiltrační PI z asfaltu silničního s posypem kamenivem, v množství 1,00 kg/m2</t>
  </si>
  <si>
    <t>-1649385061</t>
  </si>
  <si>
    <t>690,11"pod podkladní ACP 16</t>
  </si>
  <si>
    <t>23</t>
  </si>
  <si>
    <t>573211107</t>
  </si>
  <si>
    <t>Postřik spojovací PS bez posypu kamenivem z asfaltu silničního, v množství 0,30 kg/m2</t>
  </si>
  <si>
    <t>-2124429206</t>
  </si>
  <si>
    <t>707,83"pod obrusnou ACO 11</t>
  </si>
  <si>
    <t>24</t>
  </si>
  <si>
    <t>577134111</t>
  </si>
  <si>
    <t>Asfaltový beton vrstva obrusná ACO 11 (ABS) s rozprostřením a se zhutněním z nemodifikovaného asfaltu v pruhu šířky do 3 m tř. I, po zhutnění tl. 40 mm</t>
  </si>
  <si>
    <t>-119045483</t>
  </si>
  <si>
    <t>25</t>
  </si>
  <si>
    <t>577134221</t>
  </si>
  <si>
    <t>Asfaltový beton vrstva obrusná ACO 11 (ABS) s rozprostřením a se zhutněním z nemodifikovaného asfaltu v pruhu šířky přes 3 m tř. II, po zhutnění tl. 40 mm</t>
  </si>
  <si>
    <t>-1229557846</t>
  </si>
  <si>
    <t>26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</si>
  <si>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</si>
  <si>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</si>
  <si>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469167401</t>
  </si>
  <si>
    <t>Poznámka k položce:_x000d_
Konstrukce č. 2.</t>
  </si>
  <si>
    <t>27</t>
  </si>
  <si>
    <t>59245020</t>
  </si>
  <si>
    <t>dlažba tvar obdélník betonová 200x100x80mm přírodní</t>
  </si>
  <si>
    <t>-1549489025</t>
  </si>
  <si>
    <t>Trubní vedení</t>
  </si>
  <si>
    <t>28</t>
  </si>
  <si>
    <t>899231111</t>
  </si>
  <si>
    <t>Výšková úprava uličního vstupu nebo vpusti do 200 mm zvýšením mříže</t>
  </si>
  <si>
    <t>kus</t>
  </si>
  <si>
    <t>-187304675</t>
  </si>
  <si>
    <t>"st. 45m"1</t>
  </si>
  <si>
    <t>29</t>
  </si>
  <si>
    <t>899331111</t>
  </si>
  <si>
    <t>Výšková úprava uličního vstupu nebo vpusti do 200 mm zvýšením poklopu</t>
  </si>
  <si>
    <t>640008203</t>
  </si>
  <si>
    <t>30</t>
  </si>
  <si>
    <t>899431111</t>
  </si>
  <si>
    <t>Výšková úprava uličního vstupu nebo vpusti do 200 mm zvýšením krycího hrnce, šoupěte nebo hydrantu bez úpravy armatur</t>
  </si>
  <si>
    <t>-1262787838</t>
  </si>
  <si>
    <t>"st. 125m"3</t>
  </si>
  <si>
    <t>Ostatní konstrukce a práce, bourání</t>
  </si>
  <si>
    <t>31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</si>
  <si>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</si>
  <si>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</si>
  <si>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m</t>
  </si>
  <si>
    <t>-1802752127</t>
  </si>
  <si>
    <t>"U č.p.4"8,5</t>
  </si>
  <si>
    <t>"č.p. 97"7,6</t>
  </si>
  <si>
    <t>"č.p.1"4,4</t>
  </si>
  <si>
    <t>32</t>
  </si>
  <si>
    <t>59217029</t>
  </si>
  <si>
    <t>obrubník betonový silniční nájezdový 1000x150x150mm</t>
  </si>
  <si>
    <t>1938958166</t>
  </si>
  <si>
    <t>20,5*1,05 'Přepočtené koeficientem množství</t>
  </si>
  <si>
    <t>33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</si>
  <si>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</si>
  <si>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</si>
  <si>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652486760</t>
  </si>
  <si>
    <t>129,99"pravá strana celkem</t>
  </si>
  <si>
    <t>-20,5"odp.přejezd.obrub</t>
  </si>
  <si>
    <t>34</t>
  </si>
  <si>
    <t>59217017</t>
  </si>
  <si>
    <t>obrubník betonový chodníkový 1000x100x250mm</t>
  </si>
  <si>
    <t>-1010841336</t>
  </si>
  <si>
    <t>129,99*1,03 'Přepočtené koeficientem množství</t>
  </si>
  <si>
    <t>35</t>
  </si>
  <si>
    <t>919112222</t>
  </si>
  <si>
    <t>Řezání dilatačních spár v živičném krytu vytvoření komůrky pro těsnící zálivku šířky 15 mm, hloubky 25 mm</t>
  </si>
  <si>
    <t>-941977504</t>
  </si>
  <si>
    <t>36</t>
  </si>
  <si>
    <t>919122121</t>
  </si>
  <si>
    <t>Utěsnění dilatačních spár zálivkou za tepla v cementobetonovém nebo živičném krytu včetně adhezního nátěru s těsnicím profilem pod zálivkou, pro komůrky šířky 15 mm, hloubky 25 mm</t>
  </si>
  <si>
    <t>-222881739</t>
  </si>
  <si>
    <t>37</t>
  </si>
  <si>
    <t>919735113</t>
  </si>
  <si>
    <t>Řezání stávajícího živičného krytu nebo podkladu hloubky přes 100 do 150 mm</t>
  </si>
  <si>
    <t>-31582990</t>
  </si>
  <si>
    <t>"navázání na st.stav.-na začátku"5,8+2,1</t>
  </si>
  <si>
    <t>"na konci"5,75+4</t>
  </si>
  <si>
    <t>"ul.Spojovací"6,3</t>
  </si>
  <si>
    <t>997</t>
  </si>
  <si>
    <t>Přesun sutě</t>
  </si>
  <si>
    <t>38</t>
  </si>
  <si>
    <t>997221551</t>
  </si>
  <si>
    <t>Vodorovná doprava suti bez naložení, ale se složením a s hrubým urovnáním ze sypkých materiálů, na vzdálenost do 1 km</t>
  </si>
  <si>
    <t>1438668904</t>
  </si>
  <si>
    <t>39</t>
  </si>
  <si>
    <t>997221559</t>
  </si>
  <si>
    <t>Vodorovná doprava suti bez naložení, ale se složením a s hrubým urovnáním Příplatek k ceně za každý další i započatý 1 km přes 1 km</t>
  </si>
  <si>
    <t>-1375927785</t>
  </si>
  <si>
    <t>576,884*9 'Přepočtené koeficientem množství</t>
  </si>
  <si>
    <t>40</t>
  </si>
  <si>
    <t>997221873</t>
  </si>
  <si>
    <t>1976333102</t>
  </si>
  <si>
    <t>314,34"podklad kamenivo</t>
  </si>
  <si>
    <t>41</t>
  </si>
  <si>
    <t>997221875</t>
  </si>
  <si>
    <t>Poplatek za uložení stavebního odpadu na recyklační skládce (skládkovné) asfaltového bez obsahu dehtu zatříděného do Katalogu odpadů pod kódem 17 03 02</t>
  </si>
  <si>
    <t>2049459360</t>
  </si>
  <si>
    <t>89,027+173,517"živ.vrstvy</t>
  </si>
  <si>
    <t>998</t>
  </si>
  <si>
    <t>Přesun hmot</t>
  </si>
  <si>
    <t>42</t>
  </si>
  <si>
    <t>998225111</t>
  </si>
  <si>
    <t>Přesun hmot pro komunikace s krytem z kameniva, monolitickým betonovým nebo živičným dopravní vzdálenost do 200 m jakékoliv délky objektu</t>
  </si>
  <si>
    <t>-547243691</t>
  </si>
  <si>
    <t>Práce a dodávky M</t>
  </si>
  <si>
    <t>46-M</t>
  </si>
  <si>
    <t>Zemní práce při extr.mont.pracích</t>
  </si>
  <si>
    <t>43</t>
  </si>
  <si>
    <t>460490013</t>
  </si>
  <si>
    <t>Krytí kabelů, spojek, koncovek a odbočnic kabelů výstražnou fólií z PVC včetně vyrovnání povrchu rýhy, rozvinutí a uložení fólie do rýhy, fólie šířky do 34cm</t>
  </si>
  <si>
    <t>64</t>
  </si>
  <si>
    <t>739891552</t>
  </si>
  <si>
    <t>44</t>
  </si>
  <si>
    <t>460510074</t>
  </si>
  <si>
    <t>Kabelové prostupy, kanály a multikanály kabelové prostupy z trub plastových včetně osazení, utěsnění a spárování do rýhy, bez výkopových prací s obetonováním, vnitřního průměru do 10 cm</t>
  </si>
  <si>
    <t>-1825069090</t>
  </si>
  <si>
    <t>45</t>
  </si>
  <si>
    <t>34571366</t>
  </si>
  <si>
    <t>trubka elektroinstalační HDPE tuhá dvouplášťová korugovaná D 100/120mm</t>
  </si>
  <si>
    <t>128</t>
  </si>
  <si>
    <t>140473775</t>
  </si>
  <si>
    <t>VON - Vedlejší a ostatní náklady</t>
  </si>
  <si>
    <t>VRN1 - Průzkumné, geodetické a projektové práce</t>
  </si>
  <si>
    <t>VRN3 - Zařízení staveniště</t>
  </si>
  <si>
    <t>VRN1</t>
  </si>
  <si>
    <t>Průzkumné, geodetické a projektové práce</t>
  </si>
  <si>
    <t>012103000</t>
  </si>
  <si>
    <t>Geodetické práce před výstavbou</t>
  </si>
  <si>
    <t>kpl</t>
  </si>
  <si>
    <t>1024</t>
  </si>
  <si>
    <t>1127031157</t>
  </si>
  <si>
    <t>Poznámka k položce:_x000d_
Vytyčení podzemních inženýrských sítí.</t>
  </si>
  <si>
    <t>012203000</t>
  </si>
  <si>
    <t>Geodetické práce při provádění stavby</t>
  </si>
  <si>
    <t>-2029612142</t>
  </si>
  <si>
    <t>Poznámka k položce:_x000d_
Vytyčení stavebních objektů.</t>
  </si>
  <si>
    <t>012403000</t>
  </si>
  <si>
    <t>Kartografické práce</t>
  </si>
  <si>
    <t>1344115785</t>
  </si>
  <si>
    <t>Poznámka k položce:_x000d_
Geometrické zaměření skutečně provedené stavby vč. geometrického plánu.</t>
  </si>
  <si>
    <t>013254000</t>
  </si>
  <si>
    <t>Dokumentace skutečného provedení stavby</t>
  </si>
  <si>
    <t>-1724210670</t>
  </si>
  <si>
    <t>VRN3</t>
  </si>
  <si>
    <t>Zařízení staveniště</t>
  </si>
  <si>
    <t>030001000</t>
  </si>
  <si>
    <t>-18913824</t>
  </si>
  <si>
    <t xml:space="preserve">Poznámka k položce:_x000d_
Zajištění prostoru a vybudování zařízení staveniště včetně potřebných staveništních komunikací_x000d_
Případné oplocení stavby a staveniště mobilním oplocením._x000d_
</t>
  </si>
  <si>
    <t>034303000</t>
  </si>
  <si>
    <t>Dopravní značení na staveništi</t>
  </si>
  <si>
    <t>-1605645434</t>
  </si>
  <si>
    <t>Poznámka k položce:_x000d_
Vyřízení DIO, zajištění DIO po celou dobu výstavby.</t>
  </si>
  <si>
    <t>"dočasné značení po dobu výstavby"1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</si>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</sst>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5" fillId="2" borderId="20" xfId="0" applyFont="1" applyFill="1" applyBorder="1" applyAlignment="1" applyProtection="1">
      <alignment horizontal="left" vertical="center"/>
      <protection locked="0"/>
    </xf>
    <xf numFmtId="0" fontId="35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34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2020-I-40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Rekonstrukce ulice Hlavní, Psáry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Psáry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23. 10. 2020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Obec Psáry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>AllPlan Projekt s.r.o.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>Křišťál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74</v>
      </c>
      <c r="BT54" s="109" t="s">
        <v>75</v>
      </c>
      <c r="BU54" s="110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16.5" customHeight="1">
      <c r="A55" s="111" t="s">
        <v>79</v>
      </c>
      <c r="B55" s="112"/>
      <c r="C55" s="113"/>
      <c r="D55" s="114" t="s">
        <v>80</v>
      </c>
      <c r="E55" s="114"/>
      <c r="F55" s="114"/>
      <c r="G55" s="114"/>
      <c r="H55" s="114"/>
      <c r="I55" s="115"/>
      <c r="J55" s="114" t="s">
        <v>81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'01 - Rekonstrukce komunikace'!J30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82</v>
      </c>
      <c r="AR55" s="118"/>
      <c r="AS55" s="119">
        <v>0</v>
      </c>
      <c r="AT55" s="120">
        <f>ROUND(SUM(AV55:AW55),2)</f>
        <v>0</v>
      </c>
      <c r="AU55" s="121">
        <f>'01 - Rekonstrukce komunikace'!P88</f>
        <v>0</v>
      </c>
      <c r="AV55" s="120">
        <f>'01 - Rekonstrukce komunikace'!J33</f>
        <v>0</v>
      </c>
      <c r="AW55" s="120">
        <f>'01 - Rekonstrukce komunikace'!J34</f>
        <v>0</v>
      </c>
      <c r="AX55" s="120">
        <f>'01 - Rekonstrukce komunikace'!J35</f>
        <v>0</v>
      </c>
      <c r="AY55" s="120">
        <f>'01 - Rekonstrukce komunikace'!J36</f>
        <v>0</v>
      </c>
      <c r="AZ55" s="120">
        <f>'01 - Rekonstrukce komunikace'!F33</f>
        <v>0</v>
      </c>
      <c r="BA55" s="120">
        <f>'01 - Rekonstrukce komunikace'!F34</f>
        <v>0</v>
      </c>
      <c r="BB55" s="120">
        <f>'01 - Rekonstrukce komunikace'!F35</f>
        <v>0</v>
      </c>
      <c r="BC55" s="120">
        <f>'01 - Rekonstrukce komunikace'!F36</f>
        <v>0</v>
      </c>
      <c r="BD55" s="122">
        <f>'01 - Rekonstrukce komunikace'!F37</f>
        <v>0</v>
      </c>
      <c r="BE55" s="7"/>
      <c r="BT55" s="123" t="s">
        <v>83</v>
      </c>
      <c r="BV55" s="123" t="s">
        <v>77</v>
      </c>
      <c r="BW55" s="123" t="s">
        <v>84</v>
      </c>
      <c r="BX55" s="123" t="s">
        <v>5</v>
      </c>
      <c r="CL55" s="123" t="s">
        <v>19</v>
      </c>
      <c r="CM55" s="123" t="s">
        <v>85</v>
      </c>
    </row>
    <row r="56" s="7" customFormat="1" ht="16.5" customHeight="1">
      <c r="A56" s="111" t="s">
        <v>79</v>
      </c>
      <c r="B56" s="112"/>
      <c r="C56" s="113"/>
      <c r="D56" s="114" t="s">
        <v>86</v>
      </c>
      <c r="E56" s="114"/>
      <c r="F56" s="114"/>
      <c r="G56" s="114"/>
      <c r="H56" s="114"/>
      <c r="I56" s="115"/>
      <c r="J56" s="114" t="s">
        <v>87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'VON - Vedlejší a ostatní 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86</v>
      </c>
      <c r="AR56" s="118"/>
      <c r="AS56" s="124">
        <v>0</v>
      </c>
      <c r="AT56" s="125">
        <f>ROUND(SUM(AV56:AW56),2)</f>
        <v>0</v>
      </c>
      <c r="AU56" s="126">
        <f>'VON - Vedlejší a ostatní ...'!P81</f>
        <v>0</v>
      </c>
      <c r="AV56" s="125">
        <f>'VON - Vedlejší a ostatní ...'!J33</f>
        <v>0</v>
      </c>
      <c r="AW56" s="125">
        <f>'VON - Vedlejší a ostatní ...'!J34</f>
        <v>0</v>
      </c>
      <c r="AX56" s="125">
        <f>'VON - Vedlejší a ostatní ...'!J35</f>
        <v>0</v>
      </c>
      <c r="AY56" s="125">
        <f>'VON - Vedlejší a ostatní ...'!J36</f>
        <v>0</v>
      </c>
      <c r="AZ56" s="125">
        <f>'VON - Vedlejší a ostatní ...'!F33</f>
        <v>0</v>
      </c>
      <c r="BA56" s="125">
        <f>'VON - Vedlejší a ostatní ...'!F34</f>
        <v>0</v>
      </c>
      <c r="BB56" s="125">
        <f>'VON - Vedlejší a ostatní ...'!F35</f>
        <v>0</v>
      </c>
      <c r="BC56" s="125">
        <f>'VON - Vedlejší a ostatní ...'!F36</f>
        <v>0</v>
      </c>
      <c r="BD56" s="127">
        <f>'VON - Vedlejší a ostatní ...'!F37</f>
        <v>0</v>
      </c>
      <c r="BE56" s="7"/>
      <c r="BT56" s="123" t="s">
        <v>83</v>
      </c>
      <c r="BV56" s="123" t="s">
        <v>77</v>
      </c>
      <c r="BW56" s="123" t="s">
        <v>88</v>
      </c>
      <c r="BX56" s="123" t="s">
        <v>5</v>
      </c>
      <c r="CL56" s="123" t="s">
        <v>19</v>
      </c>
      <c r="CM56" s="123" t="s">
        <v>85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v9prTDCoGW6MuEt2sWfOfERRkzDj0V2BM3klJq5CJlC5FjNoMadJncAI5abmdB9T3VKfxzprtPNM+GOcMFvkEQ==" hashValue="40r7ptgAom1QdEaFeXgxns0jewttDWn06R6j/2i5afBArI2GVQ+z8cu/baD3tPJ5c8AVOS+K0h4DmdSzrWT5c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Rekonstrukce komunikace'!C2" display="/"/>
    <hyperlink ref="A5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85</v>
      </c>
    </row>
    <row r="4" s="1" customFormat="1" ht="24.96" customHeight="1">
      <c r="B4" s="20"/>
      <c r="D4" s="130" t="s">
        <v>89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ulice Hlavní, Psáry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23. 10. 2020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38</v>
      </c>
      <c r="F24" s="38"/>
      <c r="G24" s="38"/>
      <c r="H24" s="38"/>
      <c r="I24" s="132" t="s">
        <v>29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39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41</v>
      </c>
      <c r="E30" s="38"/>
      <c r="F30" s="38"/>
      <c r="G30" s="38"/>
      <c r="H30" s="38"/>
      <c r="I30" s="38"/>
      <c r="J30" s="144">
        <f>ROUND(J88,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43</v>
      </c>
      <c r="G32" s="38"/>
      <c r="H32" s="38"/>
      <c r="I32" s="145" t="s">
        <v>42</v>
      </c>
      <c r="J32" s="145" t="s">
        <v>44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45</v>
      </c>
      <c r="E33" s="132" t="s">
        <v>46</v>
      </c>
      <c r="F33" s="147">
        <f>ROUND((SUM(BE88:BE236)),  2)</f>
        <v>0</v>
      </c>
      <c r="G33" s="38"/>
      <c r="H33" s="38"/>
      <c r="I33" s="148">
        <v>0.20999999999999999</v>
      </c>
      <c r="J33" s="147">
        <f>ROUND(((SUM(BE88:BE236))*I33),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47</v>
      </c>
      <c r="F34" s="147">
        <f>ROUND((SUM(BF88:BF236)),  2)</f>
        <v>0</v>
      </c>
      <c r="G34" s="38"/>
      <c r="H34" s="38"/>
      <c r="I34" s="148">
        <v>0.14999999999999999</v>
      </c>
      <c r="J34" s="147">
        <f>ROUND(((SUM(BF88:BF236))*I34),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48</v>
      </c>
      <c r="F35" s="147">
        <f>ROUND((SUM(BG88:BG236)),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49</v>
      </c>
      <c r="F36" s="147">
        <f>ROUND((SUM(BH88:BH236)),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50</v>
      </c>
      <c r="F37" s="147">
        <f>ROUND((SUM(BI88:BI236)),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51</v>
      </c>
      <c r="E39" s="151"/>
      <c r="F39" s="151"/>
      <c r="G39" s="152" t="s">
        <v>52</v>
      </c>
      <c r="H39" s="153" t="s">
        <v>53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ulice Hlavní, Psáry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01 - Rekonstrukce komunikace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Psáry</v>
      </c>
      <c r="G52" s="40"/>
      <c r="H52" s="40"/>
      <c r="I52" s="32" t="s">
        <v>23</v>
      </c>
      <c r="J52" s="72" t="str">
        <f>IF(J12="","",J12)</f>
        <v>23. 10. 2020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Obec Psáry</v>
      </c>
      <c r="G54" s="40"/>
      <c r="H54" s="40"/>
      <c r="I54" s="32" t="s">
        <v>33</v>
      </c>
      <c r="J54" s="36" t="str">
        <f>E21</f>
        <v>AllPlan Projekt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>Křišťál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93</v>
      </c>
      <c r="D57" s="162"/>
      <c r="E57" s="162"/>
      <c r="F57" s="162"/>
      <c r="G57" s="162"/>
      <c r="H57" s="162"/>
      <c r="I57" s="162"/>
      <c r="J57" s="163" t="s">
        <v>94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73</v>
      </c>
      <c r="D59" s="40"/>
      <c r="E59" s="40"/>
      <c r="F59" s="40"/>
      <c r="G59" s="40"/>
      <c r="H59" s="40"/>
      <c r="I59" s="40"/>
      <c r="J59" s="102">
        <f>J88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95</v>
      </c>
    </row>
    <row r="60" s="9" customFormat="1" ht="24.96" customHeight="1">
      <c r="A60" s="9"/>
      <c r="B60" s="165"/>
      <c r="C60" s="166"/>
      <c r="D60" s="167" t="s">
        <v>96</v>
      </c>
      <c r="E60" s="168"/>
      <c r="F60" s="168"/>
      <c r="G60" s="168"/>
      <c r="H60" s="168"/>
      <c r="I60" s="168"/>
      <c r="J60" s="169">
        <f>J89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97</v>
      </c>
      <c r="E61" s="174"/>
      <c r="F61" s="174"/>
      <c r="G61" s="174"/>
      <c r="H61" s="174"/>
      <c r="I61" s="174"/>
      <c r="J61" s="175">
        <f>J90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98</v>
      </c>
      <c r="E62" s="174"/>
      <c r="F62" s="174"/>
      <c r="G62" s="174"/>
      <c r="H62" s="174"/>
      <c r="I62" s="174"/>
      <c r="J62" s="175">
        <f>J138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99</v>
      </c>
      <c r="E63" s="174"/>
      <c r="F63" s="174"/>
      <c r="G63" s="174"/>
      <c r="H63" s="174"/>
      <c r="I63" s="174"/>
      <c r="J63" s="175">
        <f>J194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100</v>
      </c>
      <c r="E64" s="174"/>
      <c r="F64" s="174"/>
      <c r="G64" s="174"/>
      <c r="H64" s="174"/>
      <c r="I64" s="174"/>
      <c r="J64" s="175">
        <f>J201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101</v>
      </c>
      <c r="E65" s="174"/>
      <c r="F65" s="174"/>
      <c r="G65" s="174"/>
      <c r="H65" s="174"/>
      <c r="I65" s="174"/>
      <c r="J65" s="175">
        <f>J222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102</v>
      </c>
      <c r="E66" s="174"/>
      <c r="F66" s="174"/>
      <c r="G66" s="174"/>
      <c r="H66" s="174"/>
      <c r="I66" s="174"/>
      <c r="J66" s="175">
        <f>J230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5"/>
      <c r="C67" s="166"/>
      <c r="D67" s="167" t="s">
        <v>103</v>
      </c>
      <c r="E67" s="168"/>
      <c r="F67" s="168"/>
      <c r="G67" s="168"/>
      <c r="H67" s="168"/>
      <c r="I67" s="168"/>
      <c r="J67" s="169">
        <f>J232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1"/>
      <c r="C68" s="172"/>
      <c r="D68" s="173" t="s">
        <v>104</v>
      </c>
      <c r="E68" s="174"/>
      <c r="F68" s="174"/>
      <c r="G68" s="174"/>
      <c r="H68" s="174"/>
      <c r="I68" s="174"/>
      <c r="J68" s="175">
        <f>J233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4" s="2" customFormat="1" ht="6.96" customHeight="1">
      <c r="A74" s="38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24.96" customHeight="1">
      <c r="A75" s="38"/>
      <c r="B75" s="39"/>
      <c r="C75" s="23" t="s">
        <v>105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160" t="str">
        <f>E7</f>
        <v>Rekonstrukce ulice Hlavní, Psáry</v>
      </c>
      <c r="F78" s="32"/>
      <c r="G78" s="32"/>
      <c r="H78" s="32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90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69" t="str">
        <f>E9</f>
        <v>01 - Rekonstrukce komunikace</v>
      </c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21</v>
      </c>
      <c r="D82" s="40"/>
      <c r="E82" s="40"/>
      <c r="F82" s="27" t="str">
        <f>F12</f>
        <v>Psáry</v>
      </c>
      <c r="G82" s="40"/>
      <c r="H82" s="40"/>
      <c r="I82" s="32" t="s">
        <v>23</v>
      </c>
      <c r="J82" s="72" t="str">
        <f>IF(J12="","",J12)</f>
        <v>23. 10. 2020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25.65" customHeight="1">
      <c r="A84" s="38"/>
      <c r="B84" s="39"/>
      <c r="C84" s="32" t="s">
        <v>25</v>
      </c>
      <c r="D84" s="40"/>
      <c r="E84" s="40"/>
      <c r="F84" s="27" t="str">
        <f>E15</f>
        <v>Obec Psáry</v>
      </c>
      <c r="G84" s="40"/>
      <c r="H84" s="40"/>
      <c r="I84" s="32" t="s">
        <v>33</v>
      </c>
      <c r="J84" s="36" t="str">
        <f>E21</f>
        <v>AllPlan Projekt s.r.o.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5.15" customHeight="1">
      <c r="A85" s="38"/>
      <c r="B85" s="39"/>
      <c r="C85" s="32" t="s">
        <v>31</v>
      </c>
      <c r="D85" s="40"/>
      <c r="E85" s="40"/>
      <c r="F85" s="27" t="str">
        <f>IF(E18="","",E18)</f>
        <v>Vyplň údaj</v>
      </c>
      <c r="G85" s="40"/>
      <c r="H85" s="40"/>
      <c r="I85" s="32" t="s">
        <v>37</v>
      </c>
      <c r="J85" s="36" t="str">
        <f>E24</f>
        <v>Křišťál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0.32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11" customFormat="1" ht="29.28" customHeight="1">
      <c r="A87" s="177"/>
      <c r="B87" s="178"/>
      <c r="C87" s="179" t="s">
        <v>106</v>
      </c>
      <c r="D87" s="180" t="s">
        <v>60</v>
      </c>
      <c r="E87" s="180" t="s">
        <v>56</v>
      </c>
      <c r="F87" s="180" t="s">
        <v>57</v>
      </c>
      <c r="G87" s="180" t="s">
        <v>107</v>
      </c>
      <c r="H87" s="180" t="s">
        <v>108</v>
      </c>
      <c r="I87" s="180" t="s">
        <v>109</v>
      </c>
      <c r="J87" s="181" t="s">
        <v>94</v>
      </c>
      <c r="K87" s="182" t="s">
        <v>110</v>
      </c>
      <c r="L87" s="183"/>
      <c r="M87" s="92" t="s">
        <v>19</v>
      </c>
      <c r="N87" s="93" t="s">
        <v>45</v>
      </c>
      <c r="O87" s="93" t="s">
        <v>111</v>
      </c>
      <c r="P87" s="93" t="s">
        <v>112</v>
      </c>
      <c r="Q87" s="93" t="s">
        <v>113</v>
      </c>
      <c r="R87" s="93" t="s">
        <v>114</v>
      </c>
      <c r="S87" s="93" t="s">
        <v>115</v>
      </c>
      <c r="T87" s="94" t="s">
        <v>116</v>
      </c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</row>
    <row r="88" s="2" customFormat="1" ht="22.8" customHeight="1">
      <c r="A88" s="38"/>
      <c r="B88" s="39"/>
      <c r="C88" s="99" t="s">
        <v>117</v>
      </c>
      <c r="D88" s="40"/>
      <c r="E88" s="40"/>
      <c r="F88" s="40"/>
      <c r="G88" s="40"/>
      <c r="H88" s="40"/>
      <c r="I88" s="40"/>
      <c r="J88" s="184">
        <f>BK88</f>
        <v>0</v>
      </c>
      <c r="K88" s="40"/>
      <c r="L88" s="44"/>
      <c r="M88" s="95"/>
      <c r="N88" s="185"/>
      <c r="O88" s="96"/>
      <c r="P88" s="186">
        <f>P89+P232</f>
        <v>0</v>
      </c>
      <c r="Q88" s="96"/>
      <c r="R88" s="186">
        <f>R89+R232</f>
        <v>81.519256599999991</v>
      </c>
      <c r="S88" s="96"/>
      <c r="T88" s="187">
        <f>T89+T232</f>
        <v>576.88375999999994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74</v>
      </c>
      <c r="AU88" s="17" t="s">
        <v>95</v>
      </c>
      <c r="BK88" s="188">
        <f>BK89+BK232</f>
        <v>0</v>
      </c>
    </row>
    <row r="89" s="12" customFormat="1" ht="25.92" customHeight="1">
      <c r="A89" s="12"/>
      <c r="B89" s="189"/>
      <c r="C89" s="190"/>
      <c r="D89" s="191" t="s">
        <v>74</v>
      </c>
      <c r="E89" s="192" t="s">
        <v>118</v>
      </c>
      <c r="F89" s="192" t="s">
        <v>119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P90+P138+P194+P201+P222+P230</f>
        <v>0</v>
      </c>
      <c r="Q89" s="197"/>
      <c r="R89" s="198">
        <f>R90+R138+R194+R201+R222+R230</f>
        <v>54.275256599999992</v>
      </c>
      <c r="S89" s="197"/>
      <c r="T89" s="199">
        <f>T90+T138+T194+T201+T222+T230</f>
        <v>576.88375999999994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83</v>
      </c>
      <c r="AT89" s="201" t="s">
        <v>74</v>
      </c>
      <c r="AU89" s="201" t="s">
        <v>75</v>
      </c>
      <c r="AY89" s="200" t="s">
        <v>120</v>
      </c>
      <c r="BK89" s="202">
        <f>BK90+BK138+BK194+BK201+BK222+BK230</f>
        <v>0</v>
      </c>
    </row>
    <row r="90" s="12" customFormat="1" ht="22.8" customHeight="1">
      <c r="A90" s="12"/>
      <c r="B90" s="189"/>
      <c r="C90" s="190"/>
      <c r="D90" s="191" t="s">
        <v>74</v>
      </c>
      <c r="E90" s="203" t="s">
        <v>83</v>
      </c>
      <c r="F90" s="203" t="s">
        <v>121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SUM(P91:P137)</f>
        <v>0</v>
      </c>
      <c r="Q90" s="197"/>
      <c r="R90" s="198">
        <f>SUM(R91:R137)</f>
        <v>0.13680039999999999</v>
      </c>
      <c r="S90" s="197"/>
      <c r="T90" s="199">
        <f>SUM(T91:T137)</f>
        <v>576.88375999999994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83</v>
      </c>
      <c r="AT90" s="201" t="s">
        <v>74</v>
      </c>
      <c r="AU90" s="201" t="s">
        <v>83</v>
      </c>
      <c r="AY90" s="200" t="s">
        <v>120</v>
      </c>
      <c r="BK90" s="202">
        <f>SUM(BK91:BK137)</f>
        <v>0</v>
      </c>
    </row>
    <row r="91" s="2" customFormat="1" ht="37.8" customHeight="1">
      <c r="A91" s="38"/>
      <c r="B91" s="39"/>
      <c r="C91" s="205" t="s">
        <v>83</v>
      </c>
      <c r="D91" s="205" t="s">
        <v>122</v>
      </c>
      <c r="E91" s="206" t="s">
        <v>123</v>
      </c>
      <c r="F91" s="207" t="s">
        <v>124</v>
      </c>
      <c r="G91" s="208" t="s">
        <v>125</v>
      </c>
      <c r="H91" s="209">
        <v>714.40999999999997</v>
      </c>
      <c r="I91" s="210"/>
      <c r="J91" s="211">
        <f>ROUND(I91*H91,2)</f>
        <v>0</v>
      </c>
      <c r="K91" s="212"/>
      <c r="L91" s="44"/>
      <c r="M91" s="213" t="s">
        <v>19</v>
      </c>
      <c r="N91" s="214" t="s">
        <v>46</v>
      </c>
      <c r="O91" s="84"/>
      <c r="P91" s="215">
        <f>O91*H91</f>
        <v>0</v>
      </c>
      <c r="Q91" s="215">
        <v>0</v>
      </c>
      <c r="R91" s="215">
        <f>Q91*H91</f>
        <v>0</v>
      </c>
      <c r="S91" s="215">
        <v>0.44</v>
      </c>
      <c r="T91" s="216">
        <f>S91*H91</f>
        <v>314.34039999999999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7" t="s">
        <v>126</v>
      </c>
      <c r="AT91" s="217" t="s">
        <v>122</v>
      </c>
      <c r="AU91" s="217" t="s">
        <v>85</v>
      </c>
      <c r="AY91" s="17" t="s">
        <v>120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7" t="s">
        <v>83</v>
      </c>
      <c r="BK91" s="218">
        <f>ROUND(I91*H91,2)</f>
        <v>0</v>
      </c>
      <c r="BL91" s="17" t="s">
        <v>126</v>
      </c>
      <c r="BM91" s="217" t="s">
        <v>127</v>
      </c>
    </row>
    <row r="92" s="13" customFormat="1">
      <c r="A92" s="13"/>
      <c r="B92" s="219"/>
      <c r="C92" s="220"/>
      <c r="D92" s="221" t="s">
        <v>128</v>
      </c>
      <c r="E92" s="222" t="s">
        <v>19</v>
      </c>
      <c r="F92" s="223" t="s">
        <v>129</v>
      </c>
      <c r="G92" s="220"/>
      <c r="H92" s="224">
        <v>654.60000000000002</v>
      </c>
      <c r="I92" s="225"/>
      <c r="J92" s="220"/>
      <c r="K92" s="220"/>
      <c r="L92" s="226"/>
      <c r="M92" s="227"/>
      <c r="N92" s="228"/>
      <c r="O92" s="228"/>
      <c r="P92" s="228"/>
      <c r="Q92" s="228"/>
      <c r="R92" s="228"/>
      <c r="S92" s="228"/>
      <c r="T92" s="22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0" t="s">
        <v>128</v>
      </c>
      <c r="AU92" s="230" t="s">
        <v>85</v>
      </c>
      <c r="AV92" s="13" t="s">
        <v>85</v>
      </c>
      <c r="AW92" s="13" t="s">
        <v>36</v>
      </c>
      <c r="AX92" s="13" t="s">
        <v>75</v>
      </c>
      <c r="AY92" s="230" t="s">
        <v>120</v>
      </c>
    </row>
    <row r="93" s="13" customFormat="1">
      <c r="A93" s="13"/>
      <c r="B93" s="219"/>
      <c r="C93" s="220"/>
      <c r="D93" s="221" t="s">
        <v>128</v>
      </c>
      <c r="E93" s="222" t="s">
        <v>19</v>
      </c>
      <c r="F93" s="223" t="s">
        <v>130</v>
      </c>
      <c r="G93" s="220"/>
      <c r="H93" s="224">
        <v>16.899999999999999</v>
      </c>
      <c r="I93" s="225"/>
      <c r="J93" s="220"/>
      <c r="K93" s="220"/>
      <c r="L93" s="226"/>
      <c r="M93" s="227"/>
      <c r="N93" s="228"/>
      <c r="O93" s="228"/>
      <c r="P93" s="228"/>
      <c r="Q93" s="228"/>
      <c r="R93" s="228"/>
      <c r="S93" s="228"/>
      <c r="T93" s="22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0" t="s">
        <v>128</v>
      </c>
      <c r="AU93" s="230" t="s">
        <v>85</v>
      </c>
      <c r="AV93" s="13" t="s">
        <v>85</v>
      </c>
      <c r="AW93" s="13" t="s">
        <v>36</v>
      </c>
      <c r="AX93" s="13" t="s">
        <v>75</v>
      </c>
      <c r="AY93" s="230" t="s">
        <v>120</v>
      </c>
    </row>
    <row r="94" s="13" customFormat="1">
      <c r="A94" s="13"/>
      <c r="B94" s="219"/>
      <c r="C94" s="220"/>
      <c r="D94" s="221" t="s">
        <v>128</v>
      </c>
      <c r="E94" s="222" t="s">
        <v>19</v>
      </c>
      <c r="F94" s="223" t="s">
        <v>131</v>
      </c>
      <c r="G94" s="220"/>
      <c r="H94" s="224">
        <v>6.2999999999999998</v>
      </c>
      <c r="I94" s="225"/>
      <c r="J94" s="220"/>
      <c r="K94" s="220"/>
      <c r="L94" s="226"/>
      <c r="M94" s="227"/>
      <c r="N94" s="228"/>
      <c r="O94" s="228"/>
      <c r="P94" s="228"/>
      <c r="Q94" s="228"/>
      <c r="R94" s="228"/>
      <c r="S94" s="228"/>
      <c r="T94" s="22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0" t="s">
        <v>128</v>
      </c>
      <c r="AU94" s="230" t="s">
        <v>85</v>
      </c>
      <c r="AV94" s="13" t="s">
        <v>85</v>
      </c>
      <c r="AW94" s="13" t="s">
        <v>36</v>
      </c>
      <c r="AX94" s="13" t="s">
        <v>75</v>
      </c>
      <c r="AY94" s="230" t="s">
        <v>120</v>
      </c>
    </row>
    <row r="95" s="13" customFormat="1">
      <c r="A95" s="13"/>
      <c r="B95" s="219"/>
      <c r="C95" s="220"/>
      <c r="D95" s="221" t="s">
        <v>128</v>
      </c>
      <c r="E95" s="222" t="s">
        <v>19</v>
      </c>
      <c r="F95" s="223" t="s">
        <v>132</v>
      </c>
      <c r="G95" s="220"/>
      <c r="H95" s="224">
        <v>18.489999999999998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128</v>
      </c>
      <c r="AU95" s="230" t="s">
        <v>85</v>
      </c>
      <c r="AV95" s="13" t="s">
        <v>85</v>
      </c>
      <c r="AW95" s="13" t="s">
        <v>36</v>
      </c>
      <c r="AX95" s="13" t="s">
        <v>75</v>
      </c>
      <c r="AY95" s="230" t="s">
        <v>120</v>
      </c>
    </row>
    <row r="96" s="13" customFormat="1">
      <c r="A96" s="13"/>
      <c r="B96" s="219"/>
      <c r="C96" s="220"/>
      <c r="D96" s="221" t="s">
        <v>128</v>
      </c>
      <c r="E96" s="222" t="s">
        <v>19</v>
      </c>
      <c r="F96" s="223" t="s">
        <v>133</v>
      </c>
      <c r="G96" s="220"/>
      <c r="H96" s="224">
        <v>15.08</v>
      </c>
      <c r="I96" s="225"/>
      <c r="J96" s="220"/>
      <c r="K96" s="220"/>
      <c r="L96" s="226"/>
      <c r="M96" s="227"/>
      <c r="N96" s="228"/>
      <c r="O96" s="228"/>
      <c r="P96" s="228"/>
      <c r="Q96" s="228"/>
      <c r="R96" s="228"/>
      <c r="S96" s="228"/>
      <c r="T96" s="22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0" t="s">
        <v>128</v>
      </c>
      <c r="AU96" s="230" t="s">
        <v>85</v>
      </c>
      <c r="AV96" s="13" t="s">
        <v>85</v>
      </c>
      <c r="AW96" s="13" t="s">
        <v>36</v>
      </c>
      <c r="AX96" s="13" t="s">
        <v>75</v>
      </c>
      <c r="AY96" s="230" t="s">
        <v>120</v>
      </c>
    </row>
    <row r="97" s="13" customFormat="1">
      <c r="A97" s="13"/>
      <c r="B97" s="219"/>
      <c r="C97" s="220"/>
      <c r="D97" s="221" t="s">
        <v>128</v>
      </c>
      <c r="E97" s="222" t="s">
        <v>19</v>
      </c>
      <c r="F97" s="223" t="s">
        <v>134</v>
      </c>
      <c r="G97" s="220"/>
      <c r="H97" s="224">
        <v>3.04</v>
      </c>
      <c r="I97" s="225"/>
      <c r="J97" s="220"/>
      <c r="K97" s="220"/>
      <c r="L97" s="226"/>
      <c r="M97" s="227"/>
      <c r="N97" s="228"/>
      <c r="O97" s="228"/>
      <c r="P97" s="228"/>
      <c r="Q97" s="228"/>
      <c r="R97" s="228"/>
      <c r="S97" s="228"/>
      <c r="T97" s="22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0" t="s">
        <v>128</v>
      </c>
      <c r="AU97" s="230" t="s">
        <v>85</v>
      </c>
      <c r="AV97" s="13" t="s">
        <v>85</v>
      </c>
      <c r="AW97" s="13" t="s">
        <v>36</v>
      </c>
      <c r="AX97" s="13" t="s">
        <v>75</v>
      </c>
      <c r="AY97" s="230" t="s">
        <v>120</v>
      </c>
    </row>
    <row r="98" s="14" customFormat="1">
      <c r="A98" s="14"/>
      <c r="B98" s="231"/>
      <c r="C98" s="232"/>
      <c r="D98" s="221" t="s">
        <v>128</v>
      </c>
      <c r="E98" s="233" t="s">
        <v>19</v>
      </c>
      <c r="F98" s="234" t="s">
        <v>135</v>
      </c>
      <c r="G98" s="232"/>
      <c r="H98" s="235">
        <v>714.40999999999997</v>
      </c>
      <c r="I98" s="236"/>
      <c r="J98" s="232"/>
      <c r="K98" s="232"/>
      <c r="L98" s="237"/>
      <c r="M98" s="238"/>
      <c r="N98" s="239"/>
      <c r="O98" s="239"/>
      <c r="P98" s="239"/>
      <c r="Q98" s="239"/>
      <c r="R98" s="239"/>
      <c r="S98" s="239"/>
      <c r="T98" s="24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1" t="s">
        <v>128</v>
      </c>
      <c r="AU98" s="241" t="s">
        <v>85</v>
      </c>
      <c r="AV98" s="14" t="s">
        <v>126</v>
      </c>
      <c r="AW98" s="14" t="s">
        <v>36</v>
      </c>
      <c r="AX98" s="14" t="s">
        <v>83</v>
      </c>
      <c r="AY98" s="241" t="s">
        <v>120</v>
      </c>
    </row>
    <row r="99" s="2" customFormat="1" ht="24.15" customHeight="1">
      <c r="A99" s="38"/>
      <c r="B99" s="39"/>
      <c r="C99" s="205" t="s">
        <v>85</v>
      </c>
      <c r="D99" s="205" t="s">
        <v>122</v>
      </c>
      <c r="E99" s="206" t="s">
        <v>136</v>
      </c>
      <c r="F99" s="207" t="s">
        <v>137</v>
      </c>
      <c r="G99" s="208" t="s">
        <v>125</v>
      </c>
      <c r="H99" s="209">
        <v>695.51999999999998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46</v>
      </c>
      <c r="O99" s="84"/>
      <c r="P99" s="215">
        <f>O99*H99</f>
        <v>0</v>
      </c>
      <c r="Q99" s="215">
        <v>6.9999999999999994E-05</v>
      </c>
      <c r="R99" s="215">
        <f>Q99*H99</f>
        <v>0.048686399999999998</v>
      </c>
      <c r="S99" s="215">
        <v>0.128</v>
      </c>
      <c r="T99" s="216">
        <f>S99*H99</f>
        <v>89.026560000000003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126</v>
      </c>
      <c r="AT99" s="217" t="s">
        <v>122</v>
      </c>
      <c r="AU99" s="217" t="s">
        <v>85</v>
      </c>
      <c r="AY99" s="17" t="s">
        <v>120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83</v>
      </c>
      <c r="BK99" s="218">
        <f>ROUND(I99*H99,2)</f>
        <v>0</v>
      </c>
      <c r="BL99" s="17" t="s">
        <v>126</v>
      </c>
      <c r="BM99" s="217" t="s">
        <v>138</v>
      </c>
    </row>
    <row r="100" s="13" customFormat="1">
      <c r="A100" s="13"/>
      <c r="B100" s="219"/>
      <c r="C100" s="220"/>
      <c r="D100" s="221" t="s">
        <v>128</v>
      </c>
      <c r="E100" s="222" t="s">
        <v>19</v>
      </c>
      <c r="F100" s="223" t="s">
        <v>129</v>
      </c>
      <c r="G100" s="220"/>
      <c r="H100" s="224">
        <v>654.60000000000002</v>
      </c>
      <c r="I100" s="225"/>
      <c r="J100" s="220"/>
      <c r="K100" s="220"/>
      <c r="L100" s="226"/>
      <c r="M100" s="227"/>
      <c r="N100" s="228"/>
      <c r="O100" s="228"/>
      <c r="P100" s="228"/>
      <c r="Q100" s="228"/>
      <c r="R100" s="228"/>
      <c r="S100" s="228"/>
      <c r="T100" s="22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0" t="s">
        <v>128</v>
      </c>
      <c r="AU100" s="230" t="s">
        <v>85</v>
      </c>
      <c r="AV100" s="13" t="s">
        <v>85</v>
      </c>
      <c r="AW100" s="13" t="s">
        <v>36</v>
      </c>
      <c r="AX100" s="13" t="s">
        <v>75</v>
      </c>
      <c r="AY100" s="230" t="s">
        <v>120</v>
      </c>
    </row>
    <row r="101" s="13" customFormat="1">
      <c r="A101" s="13"/>
      <c r="B101" s="219"/>
      <c r="C101" s="220"/>
      <c r="D101" s="221" t="s">
        <v>128</v>
      </c>
      <c r="E101" s="222" t="s">
        <v>19</v>
      </c>
      <c r="F101" s="223" t="s">
        <v>139</v>
      </c>
      <c r="G101" s="220"/>
      <c r="H101" s="224">
        <v>32.729999999999997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128</v>
      </c>
      <c r="AU101" s="230" t="s">
        <v>85</v>
      </c>
      <c r="AV101" s="13" t="s">
        <v>85</v>
      </c>
      <c r="AW101" s="13" t="s">
        <v>36</v>
      </c>
      <c r="AX101" s="13" t="s">
        <v>75</v>
      </c>
      <c r="AY101" s="230" t="s">
        <v>120</v>
      </c>
    </row>
    <row r="102" s="13" customFormat="1">
      <c r="A102" s="13"/>
      <c r="B102" s="219"/>
      <c r="C102" s="220"/>
      <c r="D102" s="221" t="s">
        <v>128</v>
      </c>
      <c r="E102" s="222" t="s">
        <v>19</v>
      </c>
      <c r="F102" s="223" t="s">
        <v>140</v>
      </c>
      <c r="G102" s="220"/>
      <c r="H102" s="224">
        <v>8.1899999999999995</v>
      </c>
      <c r="I102" s="225"/>
      <c r="J102" s="220"/>
      <c r="K102" s="220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128</v>
      </c>
      <c r="AU102" s="230" t="s">
        <v>85</v>
      </c>
      <c r="AV102" s="13" t="s">
        <v>85</v>
      </c>
      <c r="AW102" s="13" t="s">
        <v>36</v>
      </c>
      <c r="AX102" s="13" t="s">
        <v>75</v>
      </c>
      <c r="AY102" s="230" t="s">
        <v>120</v>
      </c>
    </row>
    <row r="103" s="14" customFormat="1">
      <c r="A103" s="14"/>
      <c r="B103" s="231"/>
      <c r="C103" s="232"/>
      <c r="D103" s="221" t="s">
        <v>128</v>
      </c>
      <c r="E103" s="233" t="s">
        <v>19</v>
      </c>
      <c r="F103" s="234" t="s">
        <v>135</v>
      </c>
      <c r="G103" s="232"/>
      <c r="H103" s="235">
        <v>695.51999999999998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128</v>
      </c>
      <c r="AU103" s="241" t="s">
        <v>85</v>
      </c>
      <c r="AV103" s="14" t="s">
        <v>126</v>
      </c>
      <c r="AW103" s="14" t="s">
        <v>36</v>
      </c>
      <c r="AX103" s="14" t="s">
        <v>83</v>
      </c>
      <c r="AY103" s="241" t="s">
        <v>120</v>
      </c>
    </row>
    <row r="104" s="2" customFormat="1" ht="24.15" customHeight="1">
      <c r="A104" s="38"/>
      <c r="B104" s="39"/>
      <c r="C104" s="205" t="s">
        <v>141</v>
      </c>
      <c r="D104" s="205" t="s">
        <v>122</v>
      </c>
      <c r="E104" s="206" t="s">
        <v>142</v>
      </c>
      <c r="F104" s="207" t="s">
        <v>143</v>
      </c>
      <c r="G104" s="208" t="s">
        <v>125</v>
      </c>
      <c r="H104" s="209">
        <v>677.79999999999995</v>
      </c>
      <c r="I104" s="210"/>
      <c r="J104" s="211">
        <f>ROUND(I104*H104,2)</f>
        <v>0</v>
      </c>
      <c r="K104" s="212"/>
      <c r="L104" s="44"/>
      <c r="M104" s="213" t="s">
        <v>19</v>
      </c>
      <c r="N104" s="214" t="s">
        <v>46</v>
      </c>
      <c r="O104" s="84"/>
      <c r="P104" s="215">
        <f>O104*H104</f>
        <v>0</v>
      </c>
      <c r="Q104" s="215">
        <v>0.00012999999999999999</v>
      </c>
      <c r="R104" s="215">
        <f>Q104*H104</f>
        <v>0.088113999999999984</v>
      </c>
      <c r="S104" s="215">
        <v>0.25600000000000001</v>
      </c>
      <c r="T104" s="216">
        <f>S104*H104</f>
        <v>173.51679999999999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7" t="s">
        <v>126</v>
      </c>
      <c r="AT104" s="217" t="s">
        <v>122</v>
      </c>
      <c r="AU104" s="217" t="s">
        <v>85</v>
      </c>
      <c r="AY104" s="17" t="s">
        <v>120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7" t="s">
        <v>83</v>
      </c>
      <c r="BK104" s="218">
        <f>ROUND(I104*H104,2)</f>
        <v>0</v>
      </c>
      <c r="BL104" s="17" t="s">
        <v>126</v>
      </c>
      <c r="BM104" s="217" t="s">
        <v>144</v>
      </c>
    </row>
    <row r="105" s="13" customFormat="1">
      <c r="A105" s="13"/>
      <c r="B105" s="219"/>
      <c r="C105" s="220"/>
      <c r="D105" s="221" t="s">
        <v>128</v>
      </c>
      <c r="E105" s="222" t="s">
        <v>19</v>
      </c>
      <c r="F105" s="223" t="s">
        <v>129</v>
      </c>
      <c r="G105" s="220"/>
      <c r="H105" s="224">
        <v>654.60000000000002</v>
      </c>
      <c r="I105" s="225"/>
      <c r="J105" s="220"/>
      <c r="K105" s="220"/>
      <c r="L105" s="226"/>
      <c r="M105" s="227"/>
      <c r="N105" s="228"/>
      <c r="O105" s="228"/>
      <c r="P105" s="228"/>
      <c r="Q105" s="228"/>
      <c r="R105" s="228"/>
      <c r="S105" s="228"/>
      <c r="T105" s="22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0" t="s">
        <v>128</v>
      </c>
      <c r="AU105" s="230" t="s">
        <v>85</v>
      </c>
      <c r="AV105" s="13" t="s">
        <v>85</v>
      </c>
      <c r="AW105" s="13" t="s">
        <v>36</v>
      </c>
      <c r="AX105" s="13" t="s">
        <v>75</v>
      </c>
      <c r="AY105" s="230" t="s">
        <v>120</v>
      </c>
    </row>
    <row r="106" s="13" customFormat="1">
      <c r="A106" s="13"/>
      <c r="B106" s="219"/>
      <c r="C106" s="220"/>
      <c r="D106" s="221" t="s">
        <v>128</v>
      </c>
      <c r="E106" s="222" t="s">
        <v>19</v>
      </c>
      <c r="F106" s="223" t="s">
        <v>130</v>
      </c>
      <c r="G106" s="220"/>
      <c r="H106" s="224">
        <v>16.899999999999999</v>
      </c>
      <c r="I106" s="225"/>
      <c r="J106" s="220"/>
      <c r="K106" s="220"/>
      <c r="L106" s="226"/>
      <c r="M106" s="227"/>
      <c r="N106" s="228"/>
      <c r="O106" s="228"/>
      <c r="P106" s="228"/>
      <c r="Q106" s="228"/>
      <c r="R106" s="228"/>
      <c r="S106" s="228"/>
      <c r="T106" s="22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0" t="s">
        <v>128</v>
      </c>
      <c r="AU106" s="230" t="s">
        <v>85</v>
      </c>
      <c r="AV106" s="13" t="s">
        <v>85</v>
      </c>
      <c r="AW106" s="13" t="s">
        <v>36</v>
      </c>
      <c r="AX106" s="13" t="s">
        <v>75</v>
      </c>
      <c r="AY106" s="230" t="s">
        <v>120</v>
      </c>
    </row>
    <row r="107" s="13" customFormat="1">
      <c r="A107" s="13"/>
      <c r="B107" s="219"/>
      <c r="C107" s="220"/>
      <c r="D107" s="221" t="s">
        <v>128</v>
      </c>
      <c r="E107" s="222" t="s">
        <v>19</v>
      </c>
      <c r="F107" s="223" t="s">
        <v>131</v>
      </c>
      <c r="G107" s="220"/>
      <c r="H107" s="224">
        <v>6.2999999999999998</v>
      </c>
      <c r="I107" s="225"/>
      <c r="J107" s="220"/>
      <c r="K107" s="220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128</v>
      </c>
      <c r="AU107" s="230" t="s">
        <v>85</v>
      </c>
      <c r="AV107" s="13" t="s">
        <v>85</v>
      </c>
      <c r="AW107" s="13" t="s">
        <v>36</v>
      </c>
      <c r="AX107" s="13" t="s">
        <v>75</v>
      </c>
      <c r="AY107" s="230" t="s">
        <v>120</v>
      </c>
    </row>
    <row r="108" s="14" customFormat="1">
      <c r="A108" s="14"/>
      <c r="B108" s="231"/>
      <c r="C108" s="232"/>
      <c r="D108" s="221" t="s">
        <v>128</v>
      </c>
      <c r="E108" s="233" t="s">
        <v>19</v>
      </c>
      <c r="F108" s="234" t="s">
        <v>135</v>
      </c>
      <c r="G108" s="232"/>
      <c r="H108" s="235">
        <v>677.79999999999995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1" t="s">
        <v>128</v>
      </c>
      <c r="AU108" s="241" t="s">
        <v>85</v>
      </c>
      <c r="AV108" s="14" t="s">
        <v>126</v>
      </c>
      <c r="AW108" s="14" t="s">
        <v>36</v>
      </c>
      <c r="AX108" s="14" t="s">
        <v>83</v>
      </c>
      <c r="AY108" s="241" t="s">
        <v>120</v>
      </c>
    </row>
    <row r="109" s="2" customFormat="1" ht="24.15" customHeight="1">
      <c r="A109" s="38"/>
      <c r="B109" s="39"/>
      <c r="C109" s="205" t="s">
        <v>126</v>
      </c>
      <c r="D109" s="205" t="s">
        <v>122</v>
      </c>
      <c r="E109" s="206" t="s">
        <v>145</v>
      </c>
      <c r="F109" s="207" t="s">
        <v>146</v>
      </c>
      <c r="G109" s="208" t="s">
        <v>147</v>
      </c>
      <c r="H109" s="209">
        <v>338.89999999999998</v>
      </c>
      <c r="I109" s="210"/>
      <c r="J109" s="211">
        <f>ROUND(I109*H109,2)</f>
        <v>0</v>
      </c>
      <c r="K109" s="212"/>
      <c r="L109" s="44"/>
      <c r="M109" s="213" t="s">
        <v>19</v>
      </c>
      <c r="N109" s="214" t="s">
        <v>46</v>
      </c>
      <c r="O109" s="84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7" t="s">
        <v>126</v>
      </c>
      <c r="AT109" s="217" t="s">
        <v>122</v>
      </c>
      <c r="AU109" s="217" t="s">
        <v>85</v>
      </c>
      <c r="AY109" s="17" t="s">
        <v>120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7" t="s">
        <v>83</v>
      </c>
      <c r="BK109" s="218">
        <f>ROUND(I109*H109,2)</f>
        <v>0</v>
      </c>
      <c r="BL109" s="17" t="s">
        <v>126</v>
      </c>
      <c r="BM109" s="217" t="s">
        <v>148</v>
      </c>
    </row>
    <row r="110" s="13" customFormat="1">
      <c r="A110" s="13"/>
      <c r="B110" s="219"/>
      <c r="C110" s="220"/>
      <c r="D110" s="221" t="s">
        <v>128</v>
      </c>
      <c r="E110" s="222" t="s">
        <v>19</v>
      </c>
      <c r="F110" s="223" t="s">
        <v>149</v>
      </c>
      <c r="G110" s="220"/>
      <c r="H110" s="224">
        <v>338.89999999999998</v>
      </c>
      <c r="I110" s="225"/>
      <c r="J110" s="220"/>
      <c r="K110" s="220"/>
      <c r="L110" s="226"/>
      <c r="M110" s="227"/>
      <c r="N110" s="228"/>
      <c r="O110" s="228"/>
      <c r="P110" s="228"/>
      <c r="Q110" s="228"/>
      <c r="R110" s="228"/>
      <c r="S110" s="228"/>
      <c r="T110" s="22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0" t="s">
        <v>128</v>
      </c>
      <c r="AU110" s="230" t="s">
        <v>85</v>
      </c>
      <c r="AV110" s="13" t="s">
        <v>85</v>
      </c>
      <c r="AW110" s="13" t="s">
        <v>36</v>
      </c>
      <c r="AX110" s="13" t="s">
        <v>83</v>
      </c>
      <c r="AY110" s="230" t="s">
        <v>120</v>
      </c>
    </row>
    <row r="111" s="2" customFormat="1" ht="24.15" customHeight="1">
      <c r="A111" s="38"/>
      <c r="B111" s="39"/>
      <c r="C111" s="205" t="s">
        <v>150</v>
      </c>
      <c r="D111" s="205" t="s">
        <v>122</v>
      </c>
      <c r="E111" s="206" t="s">
        <v>151</v>
      </c>
      <c r="F111" s="207" t="s">
        <v>152</v>
      </c>
      <c r="G111" s="208" t="s">
        <v>147</v>
      </c>
      <c r="H111" s="209">
        <v>21</v>
      </c>
      <c r="I111" s="210"/>
      <c r="J111" s="211">
        <f>ROUND(I111*H111,2)</f>
        <v>0</v>
      </c>
      <c r="K111" s="212"/>
      <c r="L111" s="44"/>
      <c r="M111" s="213" t="s">
        <v>19</v>
      </c>
      <c r="N111" s="214" t="s">
        <v>46</v>
      </c>
      <c r="O111" s="84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7" t="s">
        <v>126</v>
      </c>
      <c r="AT111" s="217" t="s">
        <v>122</v>
      </c>
      <c r="AU111" s="217" t="s">
        <v>85</v>
      </c>
      <c r="AY111" s="17" t="s">
        <v>120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7" t="s">
        <v>83</v>
      </c>
      <c r="BK111" s="218">
        <f>ROUND(I111*H111,2)</f>
        <v>0</v>
      </c>
      <c r="BL111" s="17" t="s">
        <v>126</v>
      </c>
      <c r="BM111" s="217" t="s">
        <v>153</v>
      </c>
    </row>
    <row r="112" s="13" customFormat="1">
      <c r="A112" s="13"/>
      <c r="B112" s="219"/>
      <c r="C112" s="220"/>
      <c r="D112" s="221" t="s">
        <v>128</v>
      </c>
      <c r="E112" s="222" t="s">
        <v>19</v>
      </c>
      <c r="F112" s="223" t="s">
        <v>154</v>
      </c>
      <c r="G112" s="220"/>
      <c r="H112" s="224">
        <v>21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0" t="s">
        <v>128</v>
      </c>
      <c r="AU112" s="230" t="s">
        <v>85</v>
      </c>
      <c r="AV112" s="13" t="s">
        <v>85</v>
      </c>
      <c r="AW112" s="13" t="s">
        <v>36</v>
      </c>
      <c r="AX112" s="13" t="s">
        <v>83</v>
      </c>
      <c r="AY112" s="230" t="s">
        <v>120</v>
      </c>
    </row>
    <row r="113" s="2" customFormat="1" ht="24.15" customHeight="1">
      <c r="A113" s="38"/>
      <c r="B113" s="39"/>
      <c r="C113" s="205" t="s">
        <v>155</v>
      </c>
      <c r="D113" s="205" t="s">
        <v>122</v>
      </c>
      <c r="E113" s="206" t="s">
        <v>156</v>
      </c>
      <c r="F113" s="207" t="s">
        <v>157</v>
      </c>
      <c r="G113" s="208" t="s">
        <v>147</v>
      </c>
      <c r="H113" s="209">
        <v>61</v>
      </c>
      <c r="I113" s="210"/>
      <c r="J113" s="211">
        <f>ROUND(I113*H113,2)</f>
        <v>0</v>
      </c>
      <c r="K113" s="212"/>
      <c r="L113" s="44"/>
      <c r="M113" s="213" t="s">
        <v>19</v>
      </c>
      <c r="N113" s="214" t="s">
        <v>46</v>
      </c>
      <c r="O113" s="84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7" t="s">
        <v>126</v>
      </c>
      <c r="AT113" s="217" t="s">
        <v>122</v>
      </c>
      <c r="AU113" s="217" t="s">
        <v>85</v>
      </c>
      <c r="AY113" s="17" t="s">
        <v>120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7" t="s">
        <v>83</v>
      </c>
      <c r="BK113" s="218">
        <f>ROUND(I113*H113,2)</f>
        <v>0</v>
      </c>
      <c r="BL113" s="17" t="s">
        <v>126</v>
      </c>
      <c r="BM113" s="217" t="s">
        <v>158</v>
      </c>
    </row>
    <row r="114" s="2" customFormat="1">
      <c r="A114" s="38"/>
      <c r="B114" s="39"/>
      <c r="C114" s="40"/>
      <c r="D114" s="221" t="s">
        <v>159</v>
      </c>
      <c r="E114" s="40"/>
      <c r="F114" s="242" t="s">
        <v>160</v>
      </c>
      <c r="G114" s="40"/>
      <c r="H114" s="40"/>
      <c r="I114" s="243"/>
      <c r="J114" s="40"/>
      <c r="K114" s="40"/>
      <c r="L114" s="44"/>
      <c r="M114" s="244"/>
      <c r="N114" s="245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159</v>
      </c>
      <c r="AU114" s="17" t="s">
        <v>85</v>
      </c>
    </row>
    <row r="115" s="13" customFormat="1">
      <c r="A115" s="13"/>
      <c r="B115" s="219"/>
      <c r="C115" s="220"/>
      <c r="D115" s="221" t="s">
        <v>128</v>
      </c>
      <c r="E115" s="222" t="s">
        <v>19</v>
      </c>
      <c r="F115" s="223" t="s">
        <v>161</v>
      </c>
      <c r="G115" s="220"/>
      <c r="H115" s="224">
        <v>61</v>
      </c>
      <c r="I115" s="225"/>
      <c r="J115" s="220"/>
      <c r="K115" s="220"/>
      <c r="L115" s="226"/>
      <c r="M115" s="227"/>
      <c r="N115" s="228"/>
      <c r="O115" s="228"/>
      <c r="P115" s="228"/>
      <c r="Q115" s="228"/>
      <c r="R115" s="228"/>
      <c r="S115" s="228"/>
      <c r="T115" s="22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0" t="s">
        <v>128</v>
      </c>
      <c r="AU115" s="230" t="s">
        <v>85</v>
      </c>
      <c r="AV115" s="13" t="s">
        <v>85</v>
      </c>
      <c r="AW115" s="13" t="s">
        <v>36</v>
      </c>
      <c r="AX115" s="13" t="s">
        <v>83</v>
      </c>
      <c r="AY115" s="230" t="s">
        <v>120</v>
      </c>
    </row>
    <row r="116" s="2" customFormat="1" ht="37.8" customHeight="1">
      <c r="A116" s="38"/>
      <c r="B116" s="39"/>
      <c r="C116" s="205" t="s">
        <v>162</v>
      </c>
      <c r="D116" s="205" t="s">
        <v>122</v>
      </c>
      <c r="E116" s="206" t="s">
        <v>163</v>
      </c>
      <c r="F116" s="207" t="s">
        <v>164</v>
      </c>
      <c r="G116" s="208" t="s">
        <v>147</v>
      </c>
      <c r="H116" s="209">
        <v>698.79999999999995</v>
      </c>
      <c r="I116" s="210"/>
      <c r="J116" s="211">
        <f>ROUND(I116*H116,2)</f>
        <v>0</v>
      </c>
      <c r="K116" s="212"/>
      <c r="L116" s="44"/>
      <c r="M116" s="213" t="s">
        <v>19</v>
      </c>
      <c r="N116" s="214" t="s">
        <v>46</v>
      </c>
      <c r="O116" s="84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7" t="s">
        <v>126</v>
      </c>
      <c r="AT116" s="217" t="s">
        <v>122</v>
      </c>
      <c r="AU116" s="217" t="s">
        <v>85</v>
      </c>
      <c r="AY116" s="17" t="s">
        <v>120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7" t="s">
        <v>83</v>
      </c>
      <c r="BK116" s="218">
        <f>ROUND(I116*H116,2)</f>
        <v>0</v>
      </c>
      <c r="BL116" s="17" t="s">
        <v>126</v>
      </c>
      <c r="BM116" s="217" t="s">
        <v>165</v>
      </c>
    </row>
    <row r="117" s="13" customFormat="1">
      <c r="A117" s="13"/>
      <c r="B117" s="219"/>
      <c r="C117" s="220"/>
      <c r="D117" s="221" t="s">
        <v>128</v>
      </c>
      <c r="E117" s="222" t="s">
        <v>19</v>
      </c>
      <c r="F117" s="223" t="s">
        <v>166</v>
      </c>
      <c r="G117" s="220"/>
      <c r="H117" s="224">
        <v>21</v>
      </c>
      <c r="I117" s="225"/>
      <c r="J117" s="220"/>
      <c r="K117" s="220"/>
      <c r="L117" s="226"/>
      <c r="M117" s="227"/>
      <c r="N117" s="228"/>
      <c r="O117" s="228"/>
      <c r="P117" s="228"/>
      <c r="Q117" s="228"/>
      <c r="R117" s="228"/>
      <c r="S117" s="228"/>
      <c r="T117" s="22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0" t="s">
        <v>128</v>
      </c>
      <c r="AU117" s="230" t="s">
        <v>85</v>
      </c>
      <c r="AV117" s="13" t="s">
        <v>85</v>
      </c>
      <c r="AW117" s="13" t="s">
        <v>36</v>
      </c>
      <c r="AX117" s="13" t="s">
        <v>75</v>
      </c>
      <c r="AY117" s="230" t="s">
        <v>120</v>
      </c>
    </row>
    <row r="118" s="13" customFormat="1">
      <c r="A118" s="13"/>
      <c r="B118" s="219"/>
      <c r="C118" s="220"/>
      <c r="D118" s="221" t="s">
        <v>128</v>
      </c>
      <c r="E118" s="222" t="s">
        <v>19</v>
      </c>
      <c r="F118" s="223" t="s">
        <v>167</v>
      </c>
      <c r="G118" s="220"/>
      <c r="H118" s="224">
        <v>338.89999999999998</v>
      </c>
      <c r="I118" s="225"/>
      <c r="J118" s="220"/>
      <c r="K118" s="220"/>
      <c r="L118" s="226"/>
      <c r="M118" s="227"/>
      <c r="N118" s="228"/>
      <c r="O118" s="228"/>
      <c r="P118" s="228"/>
      <c r="Q118" s="228"/>
      <c r="R118" s="228"/>
      <c r="S118" s="228"/>
      <c r="T118" s="22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0" t="s">
        <v>128</v>
      </c>
      <c r="AU118" s="230" t="s">
        <v>85</v>
      </c>
      <c r="AV118" s="13" t="s">
        <v>85</v>
      </c>
      <c r="AW118" s="13" t="s">
        <v>36</v>
      </c>
      <c r="AX118" s="13" t="s">
        <v>75</v>
      </c>
      <c r="AY118" s="230" t="s">
        <v>120</v>
      </c>
    </row>
    <row r="119" s="13" customFormat="1">
      <c r="A119" s="13"/>
      <c r="B119" s="219"/>
      <c r="C119" s="220"/>
      <c r="D119" s="221" t="s">
        <v>128</v>
      </c>
      <c r="E119" s="222" t="s">
        <v>19</v>
      </c>
      <c r="F119" s="223" t="s">
        <v>168</v>
      </c>
      <c r="G119" s="220"/>
      <c r="H119" s="224">
        <v>338.89999999999998</v>
      </c>
      <c r="I119" s="225"/>
      <c r="J119" s="220"/>
      <c r="K119" s="220"/>
      <c r="L119" s="226"/>
      <c r="M119" s="227"/>
      <c r="N119" s="228"/>
      <c r="O119" s="228"/>
      <c r="P119" s="228"/>
      <c r="Q119" s="228"/>
      <c r="R119" s="228"/>
      <c r="S119" s="228"/>
      <c r="T119" s="22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0" t="s">
        <v>128</v>
      </c>
      <c r="AU119" s="230" t="s">
        <v>85</v>
      </c>
      <c r="AV119" s="13" t="s">
        <v>85</v>
      </c>
      <c r="AW119" s="13" t="s">
        <v>36</v>
      </c>
      <c r="AX119" s="13" t="s">
        <v>75</v>
      </c>
      <c r="AY119" s="230" t="s">
        <v>120</v>
      </c>
    </row>
    <row r="120" s="14" customFormat="1">
      <c r="A120" s="14"/>
      <c r="B120" s="231"/>
      <c r="C120" s="232"/>
      <c r="D120" s="221" t="s">
        <v>128</v>
      </c>
      <c r="E120" s="233" t="s">
        <v>19</v>
      </c>
      <c r="F120" s="234" t="s">
        <v>135</v>
      </c>
      <c r="G120" s="232"/>
      <c r="H120" s="235">
        <v>698.79999999999995</v>
      </c>
      <c r="I120" s="236"/>
      <c r="J120" s="232"/>
      <c r="K120" s="232"/>
      <c r="L120" s="237"/>
      <c r="M120" s="238"/>
      <c r="N120" s="239"/>
      <c r="O120" s="239"/>
      <c r="P120" s="239"/>
      <c r="Q120" s="239"/>
      <c r="R120" s="239"/>
      <c r="S120" s="239"/>
      <c r="T120" s="24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1" t="s">
        <v>128</v>
      </c>
      <c r="AU120" s="241" t="s">
        <v>85</v>
      </c>
      <c r="AV120" s="14" t="s">
        <v>126</v>
      </c>
      <c r="AW120" s="14" t="s">
        <v>36</v>
      </c>
      <c r="AX120" s="14" t="s">
        <v>83</v>
      </c>
      <c r="AY120" s="241" t="s">
        <v>120</v>
      </c>
    </row>
    <row r="121" s="2" customFormat="1" ht="14.4" customHeight="1">
      <c r="A121" s="38"/>
      <c r="B121" s="39"/>
      <c r="C121" s="246" t="s">
        <v>169</v>
      </c>
      <c r="D121" s="246" t="s">
        <v>170</v>
      </c>
      <c r="E121" s="247" t="s">
        <v>171</v>
      </c>
      <c r="F121" s="248" t="s">
        <v>172</v>
      </c>
      <c r="G121" s="249" t="s">
        <v>173</v>
      </c>
      <c r="H121" s="250">
        <v>610.01999999999998</v>
      </c>
      <c r="I121" s="251"/>
      <c r="J121" s="252">
        <f>ROUND(I121*H121,2)</f>
        <v>0</v>
      </c>
      <c r="K121" s="253"/>
      <c r="L121" s="254"/>
      <c r="M121" s="255" t="s">
        <v>19</v>
      </c>
      <c r="N121" s="256" t="s">
        <v>46</v>
      </c>
      <c r="O121" s="84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7" t="s">
        <v>169</v>
      </c>
      <c r="AT121" s="217" t="s">
        <v>170</v>
      </c>
      <c r="AU121" s="217" t="s">
        <v>85</v>
      </c>
      <c r="AY121" s="17" t="s">
        <v>120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7" t="s">
        <v>83</v>
      </c>
      <c r="BK121" s="218">
        <f>ROUND(I121*H121,2)</f>
        <v>0</v>
      </c>
      <c r="BL121" s="17" t="s">
        <v>126</v>
      </c>
      <c r="BM121" s="217" t="s">
        <v>174</v>
      </c>
    </row>
    <row r="122" s="2" customFormat="1">
      <c r="A122" s="38"/>
      <c r="B122" s="39"/>
      <c r="C122" s="40"/>
      <c r="D122" s="221" t="s">
        <v>159</v>
      </c>
      <c r="E122" s="40"/>
      <c r="F122" s="242" t="s">
        <v>175</v>
      </c>
      <c r="G122" s="40"/>
      <c r="H122" s="40"/>
      <c r="I122" s="243"/>
      <c r="J122" s="40"/>
      <c r="K122" s="40"/>
      <c r="L122" s="44"/>
      <c r="M122" s="244"/>
      <c r="N122" s="245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159</v>
      </c>
      <c r="AU122" s="17" t="s">
        <v>85</v>
      </c>
    </row>
    <row r="123" s="13" customFormat="1">
      <c r="A123" s="13"/>
      <c r="B123" s="219"/>
      <c r="C123" s="220"/>
      <c r="D123" s="221" t="s">
        <v>128</v>
      </c>
      <c r="E123" s="222" t="s">
        <v>19</v>
      </c>
      <c r="F123" s="223" t="s">
        <v>176</v>
      </c>
      <c r="G123" s="220"/>
      <c r="H123" s="224">
        <v>610.01999999999998</v>
      </c>
      <c r="I123" s="225"/>
      <c r="J123" s="220"/>
      <c r="K123" s="220"/>
      <c r="L123" s="226"/>
      <c r="M123" s="227"/>
      <c r="N123" s="228"/>
      <c r="O123" s="228"/>
      <c r="P123" s="228"/>
      <c r="Q123" s="228"/>
      <c r="R123" s="228"/>
      <c r="S123" s="228"/>
      <c r="T123" s="22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0" t="s">
        <v>128</v>
      </c>
      <c r="AU123" s="230" t="s">
        <v>85</v>
      </c>
      <c r="AV123" s="13" t="s">
        <v>85</v>
      </c>
      <c r="AW123" s="13" t="s">
        <v>36</v>
      </c>
      <c r="AX123" s="13" t="s">
        <v>83</v>
      </c>
      <c r="AY123" s="230" t="s">
        <v>120</v>
      </c>
    </row>
    <row r="124" s="2" customFormat="1" ht="24.15" customHeight="1">
      <c r="A124" s="38"/>
      <c r="B124" s="39"/>
      <c r="C124" s="205" t="s">
        <v>177</v>
      </c>
      <c r="D124" s="205" t="s">
        <v>122</v>
      </c>
      <c r="E124" s="206" t="s">
        <v>178</v>
      </c>
      <c r="F124" s="207" t="s">
        <v>179</v>
      </c>
      <c r="G124" s="208" t="s">
        <v>173</v>
      </c>
      <c r="H124" s="209">
        <v>647.82000000000005</v>
      </c>
      <c r="I124" s="210"/>
      <c r="J124" s="211">
        <f>ROUND(I124*H124,2)</f>
        <v>0</v>
      </c>
      <c r="K124" s="212"/>
      <c r="L124" s="44"/>
      <c r="M124" s="213" t="s">
        <v>19</v>
      </c>
      <c r="N124" s="214" t="s">
        <v>46</v>
      </c>
      <c r="O124" s="84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7" t="s">
        <v>126</v>
      </c>
      <c r="AT124" s="217" t="s">
        <v>122</v>
      </c>
      <c r="AU124" s="217" t="s">
        <v>85</v>
      </c>
      <c r="AY124" s="17" t="s">
        <v>120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7" t="s">
        <v>83</v>
      </c>
      <c r="BK124" s="218">
        <f>ROUND(I124*H124,2)</f>
        <v>0</v>
      </c>
      <c r="BL124" s="17" t="s">
        <v>126</v>
      </c>
      <c r="BM124" s="217" t="s">
        <v>180</v>
      </c>
    </row>
    <row r="125" s="13" customFormat="1">
      <c r="A125" s="13"/>
      <c r="B125" s="219"/>
      <c r="C125" s="220"/>
      <c r="D125" s="221" t="s">
        <v>128</v>
      </c>
      <c r="E125" s="222" t="s">
        <v>19</v>
      </c>
      <c r="F125" s="223" t="s">
        <v>181</v>
      </c>
      <c r="G125" s="220"/>
      <c r="H125" s="224">
        <v>37.799999999999997</v>
      </c>
      <c r="I125" s="225"/>
      <c r="J125" s="220"/>
      <c r="K125" s="220"/>
      <c r="L125" s="226"/>
      <c r="M125" s="227"/>
      <c r="N125" s="228"/>
      <c r="O125" s="228"/>
      <c r="P125" s="228"/>
      <c r="Q125" s="228"/>
      <c r="R125" s="228"/>
      <c r="S125" s="228"/>
      <c r="T125" s="22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0" t="s">
        <v>128</v>
      </c>
      <c r="AU125" s="230" t="s">
        <v>85</v>
      </c>
      <c r="AV125" s="13" t="s">
        <v>85</v>
      </c>
      <c r="AW125" s="13" t="s">
        <v>36</v>
      </c>
      <c r="AX125" s="13" t="s">
        <v>75</v>
      </c>
      <c r="AY125" s="230" t="s">
        <v>120</v>
      </c>
    </row>
    <row r="126" s="13" customFormat="1">
      <c r="A126" s="13"/>
      <c r="B126" s="219"/>
      <c r="C126" s="220"/>
      <c r="D126" s="221" t="s">
        <v>128</v>
      </c>
      <c r="E126" s="222" t="s">
        <v>19</v>
      </c>
      <c r="F126" s="223" t="s">
        <v>182</v>
      </c>
      <c r="G126" s="220"/>
      <c r="H126" s="224">
        <v>610.01999999999998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0" t="s">
        <v>128</v>
      </c>
      <c r="AU126" s="230" t="s">
        <v>85</v>
      </c>
      <c r="AV126" s="13" t="s">
        <v>85</v>
      </c>
      <c r="AW126" s="13" t="s">
        <v>36</v>
      </c>
      <c r="AX126" s="13" t="s">
        <v>75</v>
      </c>
      <c r="AY126" s="230" t="s">
        <v>120</v>
      </c>
    </row>
    <row r="127" s="14" customFormat="1">
      <c r="A127" s="14"/>
      <c r="B127" s="231"/>
      <c r="C127" s="232"/>
      <c r="D127" s="221" t="s">
        <v>128</v>
      </c>
      <c r="E127" s="233" t="s">
        <v>19</v>
      </c>
      <c r="F127" s="234" t="s">
        <v>135</v>
      </c>
      <c r="G127" s="232"/>
      <c r="H127" s="235">
        <v>647.82000000000005</v>
      </c>
      <c r="I127" s="236"/>
      <c r="J127" s="232"/>
      <c r="K127" s="232"/>
      <c r="L127" s="237"/>
      <c r="M127" s="238"/>
      <c r="N127" s="239"/>
      <c r="O127" s="239"/>
      <c r="P127" s="239"/>
      <c r="Q127" s="239"/>
      <c r="R127" s="239"/>
      <c r="S127" s="239"/>
      <c r="T127" s="24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1" t="s">
        <v>128</v>
      </c>
      <c r="AU127" s="241" t="s">
        <v>85</v>
      </c>
      <c r="AV127" s="14" t="s">
        <v>126</v>
      </c>
      <c r="AW127" s="14" t="s">
        <v>36</v>
      </c>
      <c r="AX127" s="14" t="s">
        <v>83</v>
      </c>
      <c r="AY127" s="241" t="s">
        <v>120</v>
      </c>
    </row>
    <row r="128" s="2" customFormat="1" ht="24.15" customHeight="1">
      <c r="A128" s="38"/>
      <c r="B128" s="39"/>
      <c r="C128" s="205" t="s">
        <v>183</v>
      </c>
      <c r="D128" s="205" t="s">
        <v>122</v>
      </c>
      <c r="E128" s="206" t="s">
        <v>184</v>
      </c>
      <c r="F128" s="207" t="s">
        <v>185</v>
      </c>
      <c r="G128" s="208" t="s">
        <v>147</v>
      </c>
      <c r="H128" s="209">
        <v>12.565</v>
      </c>
      <c r="I128" s="210"/>
      <c r="J128" s="211">
        <f>ROUND(I128*H128,2)</f>
        <v>0</v>
      </c>
      <c r="K128" s="212"/>
      <c r="L128" s="44"/>
      <c r="M128" s="213" t="s">
        <v>19</v>
      </c>
      <c r="N128" s="214" t="s">
        <v>46</v>
      </c>
      <c r="O128" s="84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7" t="s">
        <v>126</v>
      </c>
      <c r="AT128" s="217" t="s">
        <v>122</v>
      </c>
      <c r="AU128" s="217" t="s">
        <v>85</v>
      </c>
      <c r="AY128" s="17" t="s">
        <v>120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7" t="s">
        <v>83</v>
      </c>
      <c r="BK128" s="218">
        <f>ROUND(I128*H128,2)</f>
        <v>0</v>
      </c>
      <c r="BL128" s="17" t="s">
        <v>126</v>
      </c>
      <c r="BM128" s="217" t="s">
        <v>186</v>
      </c>
    </row>
    <row r="129" s="13" customFormat="1">
      <c r="A129" s="13"/>
      <c r="B129" s="219"/>
      <c r="C129" s="220"/>
      <c r="D129" s="221" t="s">
        <v>128</v>
      </c>
      <c r="E129" s="222" t="s">
        <v>19</v>
      </c>
      <c r="F129" s="223" t="s">
        <v>187</v>
      </c>
      <c r="G129" s="220"/>
      <c r="H129" s="224">
        <v>12.565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0" t="s">
        <v>128</v>
      </c>
      <c r="AU129" s="230" t="s">
        <v>85</v>
      </c>
      <c r="AV129" s="13" t="s">
        <v>85</v>
      </c>
      <c r="AW129" s="13" t="s">
        <v>36</v>
      </c>
      <c r="AX129" s="13" t="s">
        <v>83</v>
      </c>
      <c r="AY129" s="230" t="s">
        <v>120</v>
      </c>
    </row>
    <row r="130" s="2" customFormat="1" ht="14.4" customHeight="1">
      <c r="A130" s="38"/>
      <c r="B130" s="39"/>
      <c r="C130" s="205" t="s">
        <v>188</v>
      </c>
      <c r="D130" s="205" t="s">
        <v>122</v>
      </c>
      <c r="E130" s="206" t="s">
        <v>189</v>
      </c>
      <c r="F130" s="207" t="s">
        <v>190</v>
      </c>
      <c r="G130" s="208" t="s">
        <v>125</v>
      </c>
      <c r="H130" s="209">
        <v>1411.675</v>
      </c>
      <c r="I130" s="210"/>
      <c r="J130" s="211">
        <f>ROUND(I130*H130,2)</f>
        <v>0</v>
      </c>
      <c r="K130" s="212"/>
      <c r="L130" s="44"/>
      <c r="M130" s="213" t="s">
        <v>19</v>
      </c>
      <c r="N130" s="214" t="s">
        <v>46</v>
      </c>
      <c r="O130" s="84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7" t="s">
        <v>126</v>
      </c>
      <c r="AT130" s="217" t="s">
        <v>122</v>
      </c>
      <c r="AU130" s="217" t="s">
        <v>85</v>
      </c>
      <c r="AY130" s="17" t="s">
        <v>120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7" t="s">
        <v>83</v>
      </c>
      <c r="BK130" s="218">
        <f>ROUND(I130*H130,2)</f>
        <v>0</v>
      </c>
      <c r="BL130" s="17" t="s">
        <v>126</v>
      </c>
      <c r="BM130" s="217" t="s">
        <v>191</v>
      </c>
    </row>
    <row r="131" s="13" customFormat="1">
      <c r="A131" s="13"/>
      <c r="B131" s="219"/>
      <c r="C131" s="220"/>
      <c r="D131" s="221" t="s">
        <v>128</v>
      </c>
      <c r="E131" s="222" t="s">
        <v>19</v>
      </c>
      <c r="F131" s="223" t="s">
        <v>192</v>
      </c>
      <c r="G131" s="220"/>
      <c r="H131" s="224">
        <v>657.94799999999998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0" t="s">
        <v>128</v>
      </c>
      <c r="AU131" s="230" t="s">
        <v>85</v>
      </c>
      <c r="AV131" s="13" t="s">
        <v>85</v>
      </c>
      <c r="AW131" s="13" t="s">
        <v>36</v>
      </c>
      <c r="AX131" s="13" t="s">
        <v>75</v>
      </c>
      <c r="AY131" s="230" t="s">
        <v>120</v>
      </c>
    </row>
    <row r="132" s="13" customFormat="1">
      <c r="A132" s="13"/>
      <c r="B132" s="219"/>
      <c r="C132" s="220"/>
      <c r="D132" s="221" t="s">
        <v>128</v>
      </c>
      <c r="E132" s="222" t="s">
        <v>19</v>
      </c>
      <c r="F132" s="223" t="s">
        <v>193</v>
      </c>
      <c r="G132" s="220"/>
      <c r="H132" s="224">
        <v>18.120000000000001</v>
      </c>
      <c r="I132" s="225"/>
      <c r="J132" s="220"/>
      <c r="K132" s="220"/>
      <c r="L132" s="226"/>
      <c r="M132" s="227"/>
      <c r="N132" s="228"/>
      <c r="O132" s="228"/>
      <c r="P132" s="228"/>
      <c r="Q132" s="228"/>
      <c r="R132" s="228"/>
      <c r="S132" s="228"/>
      <c r="T132" s="22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0" t="s">
        <v>128</v>
      </c>
      <c r="AU132" s="230" t="s">
        <v>85</v>
      </c>
      <c r="AV132" s="13" t="s">
        <v>85</v>
      </c>
      <c r="AW132" s="13" t="s">
        <v>36</v>
      </c>
      <c r="AX132" s="13" t="s">
        <v>75</v>
      </c>
      <c r="AY132" s="230" t="s">
        <v>120</v>
      </c>
    </row>
    <row r="133" s="13" customFormat="1">
      <c r="A133" s="13"/>
      <c r="B133" s="219"/>
      <c r="C133" s="220"/>
      <c r="D133" s="221" t="s">
        <v>128</v>
      </c>
      <c r="E133" s="222" t="s">
        <v>19</v>
      </c>
      <c r="F133" s="223" t="s">
        <v>194</v>
      </c>
      <c r="G133" s="220"/>
      <c r="H133" s="224">
        <v>45.497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0" t="s">
        <v>128</v>
      </c>
      <c r="AU133" s="230" t="s">
        <v>85</v>
      </c>
      <c r="AV133" s="13" t="s">
        <v>85</v>
      </c>
      <c r="AW133" s="13" t="s">
        <v>36</v>
      </c>
      <c r="AX133" s="13" t="s">
        <v>75</v>
      </c>
      <c r="AY133" s="230" t="s">
        <v>120</v>
      </c>
    </row>
    <row r="134" s="13" customFormat="1">
      <c r="A134" s="13"/>
      <c r="B134" s="219"/>
      <c r="C134" s="220"/>
      <c r="D134" s="221" t="s">
        <v>128</v>
      </c>
      <c r="E134" s="222" t="s">
        <v>19</v>
      </c>
      <c r="F134" s="223" t="s">
        <v>195</v>
      </c>
      <c r="G134" s="220"/>
      <c r="H134" s="224">
        <v>690.11000000000001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0" t="s">
        <v>128</v>
      </c>
      <c r="AU134" s="230" t="s">
        <v>85</v>
      </c>
      <c r="AV134" s="13" t="s">
        <v>85</v>
      </c>
      <c r="AW134" s="13" t="s">
        <v>36</v>
      </c>
      <c r="AX134" s="13" t="s">
        <v>75</v>
      </c>
      <c r="AY134" s="230" t="s">
        <v>120</v>
      </c>
    </row>
    <row r="135" s="14" customFormat="1">
      <c r="A135" s="14"/>
      <c r="B135" s="231"/>
      <c r="C135" s="232"/>
      <c r="D135" s="221" t="s">
        <v>128</v>
      </c>
      <c r="E135" s="233" t="s">
        <v>19</v>
      </c>
      <c r="F135" s="234" t="s">
        <v>135</v>
      </c>
      <c r="G135" s="232"/>
      <c r="H135" s="235">
        <v>1411.675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1" t="s">
        <v>128</v>
      </c>
      <c r="AU135" s="241" t="s">
        <v>85</v>
      </c>
      <c r="AV135" s="14" t="s">
        <v>126</v>
      </c>
      <c r="AW135" s="14" t="s">
        <v>36</v>
      </c>
      <c r="AX135" s="14" t="s">
        <v>83</v>
      </c>
      <c r="AY135" s="241" t="s">
        <v>120</v>
      </c>
    </row>
    <row r="136" s="2" customFormat="1" ht="24.15" customHeight="1">
      <c r="A136" s="38"/>
      <c r="B136" s="39"/>
      <c r="C136" s="205" t="s">
        <v>196</v>
      </c>
      <c r="D136" s="205" t="s">
        <v>122</v>
      </c>
      <c r="E136" s="206" t="s">
        <v>197</v>
      </c>
      <c r="F136" s="207" t="s">
        <v>198</v>
      </c>
      <c r="G136" s="208" t="s">
        <v>125</v>
      </c>
      <c r="H136" s="209">
        <v>125.65000000000001</v>
      </c>
      <c r="I136" s="210"/>
      <c r="J136" s="211">
        <f>ROUND(I136*H136,2)</f>
        <v>0</v>
      </c>
      <c r="K136" s="212"/>
      <c r="L136" s="44"/>
      <c r="M136" s="213" t="s">
        <v>19</v>
      </c>
      <c r="N136" s="214" t="s">
        <v>46</v>
      </c>
      <c r="O136" s="84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7" t="s">
        <v>126</v>
      </c>
      <c r="AT136" s="217" t="s">
        <v>122</v>
      </c>
      <c r="AU136" s="217" t="s">
        <v>85</v>
      </c>
      <c r="AY136" s="17" t="s">
        <v>120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7" t="s">
        <v>83</v>
      </c>
      <c r="BK136" s="218">
        <f>ROUND(I136*H136,2)</f>
        <v>0</v>
      </c>
      <c r="BL136" s="17" t="s">
        <v>126</v>
      </c>
      <c r="BM136" s="217" t="s">
        <v>199</v>
      </c>
    </row>
    <row r="137" s="13" customFormat="1">
      <c r="A137" s="13"/>
      <c r="B137" s="219"/>
      <c r="C137" s="220"/>
      <c r="D137" s="221" t="s">
        <v>128</v>
      </c>
      <c r="E137" s="222" t="s">
        <v>19</v>
      </c>
      <c r="F137" s="223" t="s">
        <v>200</v>
      </c>
      <c r="G137" s="220"/>
      <c r="H137" s="224">
        <v>125.65000000000001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0" t="s">
        <v>128</v>
      </c>
      <c r="AU137" s="230" t="s">
        <v>85</v>
      </c>
      <c r="AV137" s="13" t="s">
        <v>85</v>
      </c>
      <c r="AW137" s="13" t="s">
        <v>36</v>
      </c>
      <c r="AX137" s="13" t="s">
        <v>83</v>
      </c>
      <c r="AY137" s="230" t="s">
        <v>120</v>
      </c>
    </row>
    <row r="138" s="12" customFormat="1" ht="22.8" customHeight="1">
      <c r="A138" s="12"/>
      <c r="B138" s="189"/>
      <c r="C138" s="190"/>
      <c r="D138" s="191" t="s">
        <v>74</v>
      </c>
      <c r="E138" s="203" t="s">
        <v>150</v>
      </c>
      <c r="F138" s="203" t="s">
        <v>201</v>
      </c>
      <c r="G138" s="190"/>
      <c r="H138" s="190"/>
      <c r="I138" s="193"/>
      <c r="J138" s="204">
        <f>BK138</f>
        <v>0</v>
      </c>
      <c r="K138" s="190"/>
      <c r="L138" s="195"/>
      <c r="M138" s="196"/>
      <c r="N138" s="197"/>
      <c r="O138" s="197"/>
      <c r="P138" s="198">
        <f>SUM(P139:P193)</f>
        <v>0</v>
      </c>
      <c r="Q138" s="197"/>
      <c r="R138" s="198">
        <f>SUM(R139:R193)</f>
        <v>25.177961399999997</v>
      </c>
      <c r="S138" s="197"/>
      <c r="T138" s="199">
        <f>SUM(T139:T193)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0" t="s">
        <v>83</v>
      </c>
      <c r="AT138" s="201" t="s">
        <v>74</v>
      </c>
      <c r="AU138" s="201" t="s">
        <v>83</v>
      </c>
      <c r="AY138" s="200" t="s">
        <v>120</v>
      </c>
      <c r="BK138" s="202">
        <f>SUM(BK139:BK193)</f>
        <v>0</v>
      </c>
    </row>
    <row r="139" s="2" customFormat="1" ht="14.4" customHeight="1">
      <c r="A139" s="38"/>
      <c r="B139" s="39"/>
      <c r="C139" s="205" t="s">
        <v>202</v>
      </c>
      <c r="D139" s="205" t="s">
        <v>122</v>
      </c>
      <c r="E139" s="206" t="s">
        <v>203</v>
      </c>
      <c r="F139" s="207" t="s">
        <v>204</v>
      </c>
      <c r="G139" s="208" t="s">
        <v>125</v>
      </c>
      <c r="H139" s="209">
        <v>1315.896</v>
      </c>
      <c r="I139" s="210"/>
      <c r="J139" s="211">
        <f>ROUND(I139*H139,2)</f>
        <v>0</v>
      </c>
      <c r="K139" s="212"/>
      <c r="L139" s="44"/>
      <c r="M139" s="213" t="s">
        <v>19</v>
      </c>
      <c r="N139" s="214" t="s">
        <v>46</v>
      </c>
      <c r="O139" s="84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7" t="s">
        <v>126</v>
      </c>
      <c r="AT139" s="217" t="s">
        <v>122</v>
      </c>
      <c r="AU139" s="217" t="s">
        <v>85</v>
      </c>
      <c r="AY139" s="17" t="s">
        <v>120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7" t="s">
        <v>83</v>
      </c>
      <c r="BK139" s="218">
        <f>ROUND(I139*H139,2)</f>
        <v>0</v>
      </c>
      <c r="BL139" s="17" t="s">
        <v>126</v>
      </c>
      <c r="BM139" s="217" t="s">
        <v>205</v>
      </c>
    </row>
    <row r="140" s="2" customFormat="1">
      <c r="A140" s="38"/>
      <c r="B140" s="39"/>
      <c r="C140" s="40"/>
      <c r="D140" s="221" t="s">
        <v>159</v>
      </c>
      <c r="E140" s="40"/>
      <c r="F140" s="242" t="s">
        <v>206</v>
      </c>
      <c r="G140" s="40"/>
      <c r="H140" s="40"/>
      <c r="I140" s="243"/>
      <c r="J140" s="40"/>
      <c r="K140" s="40"/>
      <c r="L140" s="44"/>
      <c r="M140" s="244"/>
      <c r="N140" s="245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159</v>
      </c>
      <c r="AU140" s="17" t="s">
        <v>85</v>
      </c>
    </row>
    <row r="141" s="13" customFormat="1">
      <c r="A141" s="13"/>
      <c r="B141" s="219"/>
      <c r="C141" s="220"/>
      <c r="D141" s="221" t="s">
        <v>128</v>
      </c>
      <c r="E141" s="222" t="s">
        <v>19</v>
      </c>
      <c r="F141" s="223" t="s">
        <v>207</v>
      </c>
      <c r="G141" s="220"/>
      <c r="H141" s="224">
        <v>1315.896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0" t="s">
        <v>128</v>
      </c>
      <c r="AU141" s="230" t="s">
        <v>85</v>
      </c>
      <c r="AV141" s="13" t="s">
        <v>85</v>
      </c>
      <c r="AW141" s="13" t="s">
        <v>36</v>
      </c>
      <c r="AX141" s="13" t="s">
        <v>83</v>
      </c>
      <c r="AY141" s="230" t="s">
        <v>120</v>
      </c>
    </row>
    <row r="142" s="2" customFormat="1" ht="14.4" customHeight="1">
      <c r="A142" s="38"/>
      <c r="B142" s="39"/>
      <c r="C142" s="205" t="s">
        <v>208</v>
      </c>
      <c r="D142" s="205" t="s">
        <v>122</v>
      </c>
      <c r="E142" s="206" t="s">
        <v>209</v>
      </c>
      <c r="F142" s="207" t="s">
        <v>210</v>
      </c>
      <c r="G142" s="208" t="s">
        <v>125</v>
      </c>
      <c r="H142" s="209">
        <v>676.06799999999998</v>
      </c>
      <c r="I142" s="210"/>
      <c r="J142" s="211">
        <f>ROUND(I142*H142,2)</f>
        <v>0</v>
      </c>
      <c r="K142" s="212"/>
      <c r="L142" s="44"/>
      <c r="M142" s="213" t="s">
        <v>19</v>
      </c>
      <c r="N142" s="214" t="s">
        <v>46</v>
      </c>
      <c r="O142" s="84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7" t="s">
        <v>126</v>
      </c>
      <c r="AT142" s="217" t="s">
        <v>122</v>
      </c>
      <c r="AU142" s="217" t="s">
        <v>85</v>
      </c>
      <c r="AY142" s="17" t="s">
        <v>120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7" t="s">
        <v>83</v>
      </c>
      <c r="BK142" s="218">
        <f>ROUND(I142*H142,2)</f>
        <v>0</v>
      </c>
      <c r="BL142" s="17" t="s">
        <v>126</v>
      </c>
      <c r="BM142" s="217" t="s">
        <v>211</v>
      </c>
    </row>
    <row r="143" s="2" customFormat="1">
      <c r="A143" s="38"/>
      <c r="B143" s="39"/>
      <c r="C143" s="40"/>
      <c r="D143" s="221" t="s">
        <v>159</v>
      </c>
      <c r="E143" s="40"/>
      <c r="F143" s="242" t="s">
        <v>212</v>
      </c>
      <c r="G143" s="40"/>
      <c r="H143" s="40"/>
      <c r="I143" s="243"/>
      <c r="J143" s="40"/>
      <c r="K143" s="40"/>
      <c r="L143" s="44"/>
      <c r="M143" s="244"/>
      <c r="N143" s="245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159</v>
      </c>
      <c r="AU143" s="17" t="s">
        <v>85</v>
      </c>
    </row>
    <row r="144" s="13" customFormat="1">
      <c r="A144" s="13"/>
      <c r="B144" s="219"/>
      <c r="C144" s="220"/>
      <c r="D144" s="221" t="s">
        <v>128</v>
      </c>
      <c r="E144" s="222" t="s">
        <v>19</v>
      </c>
      <c r="F144" s="223" t="s">
        <v>192</v>
      </c>
      <c r="G144" s="220"/>
      <c r="H144" s="224">
        <v>657.94799999999998</v>
      </c>
      <c r="I144" s="225"/>
      <c r="J144" s="220"/>
      <c r="K144" s="220"/>
      <c r="L144" s="226"/>
      <c r="M144" s="227"/>
      <c r="N144" s="228"/>
      <c r="O144" s="228"/>
      <c r="P144" s="228"/>
      <c r="Q144" s="228"/>
      <c r="R144" s="228"/>
      <c r="S144" s="228"/>
      <c r="T144" s="22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0" t="s">
        <v>128</v>
      </c>
      <c r="AU144" s="230" t="s">
        <v>85</v>
      </c>
      <c r="AV144" s="13" t="s">
        <v>85</v>
      </c>
      <c r="AW144" s="13" t="s">
        <v>36</v>
      </c>
      <c r="AX144" s="13" t="s">
        <v>75</v>
      </c>
      <c r="AY144" s="230" t="s">
        <v>120</v>
      </c>
    </row>
    <row r="145" s="13" customFormat="1">
      <c r="A145" s="13"/>
      <c r="B145" s="219"/>
      <c r="C145" s="220"/>
      <c r="D145" s="221" t="s">
        <v>128</v>
      </c>
      <c r="E145" s="222" t="s">
        <v>19</v>
      </c>
      <c r="F145" s="223" t="s">
        <v>193</v>
      </c>
      <c r="G145" s="220"/>
      <c r="H145" s="224">
        <v>18.120000000000001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128</v>
      </c>
      <c r="AU145" s="230" t="s">
        <v>85</v>
      </c>
      <c r="AV145" s="13" t="s">
        <v>85</v>
      </c>
      <c r="AW145" s="13" t="s">
        <v>36</v>
      </c>
      <c r="AX145" s="13" t="s">
        <v>75</v>
      </c>
      <c r="AY145" s="230" t="s">
        <v>120</v>
      </c>
    </row>
    <row r="146" s="14" customFormat="1">
      <c r="A146" s="14"/>
      <c r="B146" s="231"/>
      <c r="C146" s="232"/>
      <c r="D146" s="221" t="s">
        <v>128</v>
      </c>
      <c r="E146" s="233" t="s">
        <v>19</v>
      </c>
      <c r="F146" s="234" t="s">
        <v>135</v>
      </c>
      <c r="G146" s="232"/>
      <c r="H146" s="235">
        <v>676.06799999999998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1" t="s">
        <v>128</v>
      </c>
      <c r="AU146" s="241" t="s">
        <v>85</v>
      </c>
      <c r="AV146" s="14" t="s">
        <v>126</v>
      </c>
      <c r="AW146" s="14" t="s">
        <v>36</v>
      </c>
      <c r="AX146" s="14" t="s">
        <v>83</v>
      </c>
      <c r="AY146" s="241" t="s">
        <v>120</v>
      </c>
    </row>
    <row r="147" s="2" customFormat="1" ht="14.4" customHeight="1">
      <c r="A147" s="38"/>
      <c r="B147" s="39"/>
      <c r="C147" s="205" t="s">
        <v>8</v>
      </c>
      <c r="D147" s="205" t="s">
        <v>122</v>
      </c>
      <c r="E147" s="206" t="s">
        <v>213</v>
      </c>
      <c r="F147" s="207" t="s">
        <v>214</v>
      </c>
      <c r="G147" s="208" t="s">
        <v>125</v>
      </c>
      <c r="H147" s="209">
        <v>18.489999999999998</v>
      </c>
      <c r="I147" s="210"/>
      <c r="J147" s="211">
        <f>ROUND(I147*H147,2)</f>
        <v>0</v>
      </c>
      <c r="K147" s="212"/>
      <c r="L147" s="44"/>
      <c r="M147" s="213" t="s">
        <v>19</v>
      </c>
      <c r="N147" s="214" t="s">
        <v>46</v>
      </c>
      <c r="O147" s="84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7" t="s">
        <v>126</v>
      </c>
      <c r="AT147" s="217" t="s">
        <v>122</v>
      </c>
      <c r="AU147" s="217" t="s">
        <v>85</v>
      </c>
      <c r="AY147" s="17" t="s">
        <v>120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7" t="s">
        <v>83</v>
      </c>
      <c r="BK147" s="218">
        <f>ROUND(I147*H147,2)</f>
        <v>0</v>
      </c>
      <c r="BL147" s="17" t="s">
        <v>126</v>
      </c>
      <c r="BM147" s="217" t="s">
        <v>215</v>
      </c>
    </row>
    <row r="148" s="13" customFormat="1">
      <c r="A148" s="13"/>
      <c r="B148" s="219"/>
      <c r="C148" s="220"/>
      <c r="D148" s="221" t="s">
        <v>128</v>
      </c>
      <c r="E148" s="222" t="s">
        <v>19</v>
      </c>
      <c r="F148" s="223" t="s">
        <v>132</v>
      </c>
      <c r="G148" s="220"/>
      <c r="H148" s="224">
        <v>18.489999999999998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128</v>
      </c>
      <c r="AU148" s="230" t="s">
        <v>85</v>
      </c>
      <c r="AV148" s="13" t="s">
        <v>85</v>
      </c>
      <c r="AW148" s="13" t="s">
        <v>36</v>
      </c>
      <c r="AX148" s="13" t="s">
        <v>83</v>
      </c>
      <c r="AY148" s="230" t="s">
        <v>120</v>
      </c>
    </row>
    <row r="149" s="2" customFormat="1" ht="14.4" customHeight="1">
      <c r="A149" s="38"/>
      <c r="B149" s="39"/>
      <c r="C149" s="205" t="s">
        <v>216</v>
      </c>
      <c r="D149" s="205" t="s">
        <v>122</v>
      </c>
      <c r="E149" s="206" t="s">
        <v>217</v>
      </c>
      <c r="F149" s="207" t="s">
        <v>218</v>
      </c>
      <c r="G149" s="208" t="s">
        <v>125</v>
      </c>
      <c r="H149" s="209">
        <v>127.8</v>
      </c>
      <c r="I149" s="210"/>
      <c r="J149" s="211">
        <f>ROUND(I149*H149,2)</f>
        <v>0</v>
      </c>
      <c r="K149" s="212"/>
      <c r="L149" s="44"/>
      <c r="M149" s="213" t="s">
        <v>19</v>
      </c>
      <c r="N149" s="214" t="s">
        <v>46</v>
      </c>
      <c r="O149" s="84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7" t="s">
        <v>126</v>
      </c>
      <c r="AT149" s="217" t="s">
        <v>122</v>
      </c>
      <c r="AU149" s="217" t="s">
        <v>85</v>
      </c>
      <c r="AY149" s="17" t="s">
        <v>120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7" t="s">
        <v>83</v>
      </c>
      <c r="BK149" s="218">
        <f>ROUND(I149*H149,2)</f>
        <v>0</v>
      </c>
      <c r="BL149" s="17" t="s">
        <v>126</v>
      </c>
      <c r="BM149" s="217" t="s">
        <v>219</v>
      </c>
    </row>
    <row r="150" s="2" customFormat="1">
      <c r="A150" s="38"/>
      <c r="B150" s="39"/>
      <c r="C150" s="40"/>
      <c r="D150" s="221" t="s">
        <v>159</v>
      </c>
      <c r="E150" s="40"/>
      <c r="F150" s="242" t="s">
        <v>220</v>
      </c>
      <c r="G150" s="40"/>
      <c r="H150" s="40"/>
      <c r="I150" s="243"/>
      <c r="J150" s="40"/>
      <c r="K150" s="40"/>
      <c r="L150" s="44"/>
      <c r="M150" s="244"/>
      <c r="N150" s="245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159</v>
      </c>
      <c r="AU150" s="17" t="s">
        <v>85</v>
      </c>
    </row>
    <row r="151" s="13" customFormat="1">
      <c r="A151" s="13"/>
      <c r="B151" s="219"/>
      <c r="C151" s="220"/>
      <c r="D151" s="221" t="s">
        <v>128</v>
      </c>
      <c r="E151" s="222" t="s">
        <v>19</v>
      </c>
      <c r="F151" s="223" t="s">
        <v>221</v>
      </c>
      <c r="G151" s="220"/>
      <c r="H151" s="224">
        <v>63.899999999999999</v>
      </c>
      <c r="I151" s="225"/>
      <c r="J151" s="220"/>
      <c r="K151" s="220"/>
      <c r="L151" s="226"/>
      <c r="M151" s="227"/>
      <c r="N151" s="228"/>
      <c r="O151" s="228"/>
      <c r="P151" s="228"/>
      <c r="Q151" s="228"/>
      <c r="R151" s="228"/>
      <c r="S151" s="228"/>
      <c r="T151" s="22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0" t="s">
        <v>128</v>
      </c>
      <c r="AU151" s="230" t="s">
        <v>85</v>
      </c>
      <c r="AV151" s="13" t="s">
        <v>85</v>
      </c>
      <c r="AW151" s="13" t="s">
        <v>36</v>
      </c>
      <c r="AX151" s="13" t="s">
        <v>75</v>
      </c>
      <c r="AY151" s="230" t="s">
        <v>120</v>
      </c>
    </row>
    <row r="152" s="13" customFormat="1">
      <c r="A152" s="13"/>
      <c r="B152" s="219"/>
      <c r="C152" s="220"/>
      <c r="D152" s="221" t="s">
        <v>128</v>
      </c>
      <c r="E152" s="222" t="s">
        <v>19</v>
      </c>
      <c r="F152" s="223" t="s">
        <v>222</v>
      </c>
      <c r="G152" s="220"/>
      <c r="H152" s="224">
        <v>63.899999999999999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128</v>
      </c>
      <c r="AU152" s="230" t="s">
        <v>85</v>
      </c>
      <c r="AV152" s="13" t="s">
        <v>85</v>
      </c>
      <c r="AW152" s="13" t="s">
        <v>36</v>
      </c>
      <c r="AX152" s="13" t="s">
        <v>75</v>
      </c>
      <c r="AY152" s="230" t="s">
        <v>120</v>
      </c>
    </row>
    <row r="153" s="14" customFormat="1">
      <c r="A153" s="14"/>
      <c r="B153" s="231"/>
      <c r="C153" s="232"/>
      <c r="D153" s="221" t="s">
        <v>128</v>
      </c>
      <c r="E153" s="233" t="s">
        <v>19</v>
      </c>
      <c r="F153" s="234" t="s">
        <v>135</v>
      </c>
      <c r="G153" s="232"/>
      <c r="H153" s="235">
        <v>127.8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1" t="s">
        <v>128</v>
      </c>
      <c r="AU153" s="241" t="s">
        <v>85</v>
      </c>
      <c r="AV153" s="14" t="s">
        <v>126</v>
      </c>
      <c r="AW153" s="14" t="s">
        <v>36</v>
      </c>
      <c r="AX153" s="14" t="s">
        <v>83</v>
      </c>
      <c r="AY153" s="241" t="s">
        <v>120</v>
      </c>
    </row>
    <row r="154" s="2" customFormat="1" ht="24.15" customHeight="1">
      <c r="A154" s="38"/>
      <c r="B154" s="39"/>
      <c r="C154" s="205" t="s">
        <v>223</v>
      </c>
      <c r="D154" s="205" t="s">
        <v>122</v>
      </c>
      <c r="E154" s="206" t="s">
        <v>224</v>
      </c>
      <c r="F154" s="207" t="s">
        <v>225</v>
      </c>
      <c r="G154" s="208" t="s">
        <v>125</v>
      </c>
      <c r="H154" s="209">
        <v>657.94799999999998</v>
      </c>
      <c r="I154" s="210"/>
      <c r="J154" s="211">
        <f>ROUND(I154*H154,2)</f>
        <v>0</v>
      </c>
      <c r="K154" s="212"/>
      <c r="L154" s="44"/>
      <c r="M154" s="213" t="s">
        <v>19</v>
      </c>
      <c r="N154" s="214" t="s">
        <v>46</v>
      </c>
      <c r="O154" s="84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7" t="s">
        <v>126</v>
      </c>
      <c r="AT154" s="217" t="s">
        <v>122</v>
      </c>
      <c r="AU154" s="217" t="s">
        <v>85</v>
      </c>
      <c r="AY154" s="17" t="s">
        <v>120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7" t="s">
        <v>83</v>
      </c>
      <c r="BK154" s="218">
        <f>ROUND(I154*H154,2)</f>
        <v>0</v>
      </c>
      <c r="BL154" s="17" t="s">
        <v>126</v>
      </c>
      <c r="BM154" s="217" t="s">
        <v>226</v>
      </c>
    </row>
    <row r="155" s="2" customFormat="1">
      <c r="A155" s="38"/>
      <c r="B155" s="39"/>
      <c r="C155" s="40"/>
      <c r="D155" s="221" t="s">
        <v>159</v>
      </c>
      <c r="E155" s="40"/>
      <c r="F155" s="242" t="s">
        <v>227</v>
      </c>
      <c r="G155" s="40"/>
      <c r="H155" s="40"/>
      <c r="I155" s="243"/>
      <c r="J155" s="40"/>
      <c r="K155" s="40"/>
      <c r="L155" s="44"/>
      <c r="M155" s="244"/>
      <c r="N155" s="245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159</v>
      </c>
      <c r="AU155" s="17" t="s">
        <v>85</v>
      </c>
    </row>
    <row r="156" s="13" customFormat="1">
      <c r="A156" s="13"/>
      <c r="B156" s="219"/>
      <c r="C156" s="220"/>
      <c r="D156" s="221" t="s">
        <v>128</v>
      </c>
      <c r="E156" s="222" t="s">
        <v>19</v>
      </c>
      <c r="F156" s="223" t="s">
        <v>228</v>
      </c>
      <c r="G156" s="220"/>
      <c r="H156" s="224">
        <v>690.11000000000001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128</v>
      </c>
      <c r="AU156" s="230" t="s">
        <v>85</v>
      </c>
      <c r="AV156" s="13" t="s">
        <v>85</v>
      </c>
      <c r="AW156" s="13" t="s">
        <v>36</v>
      </c>
      <c r="AX156" s="13" t="s">
        <v>75</v>
      </c>
      <c r="AY156" s="230" t="s">
        <v>120</v>
      </c>
    </row>
    <row r="157" s="13" customFormat="1">
      <c r="A157" s="13"/>
      <c r="B157" s="219"/>
      <c r="C157" s="220"/>
      <c r="D157" s="221" t="s">
        <v>128</v>
      </c>
      <c r="E157" s="222" t="s">
        <v>19</v>
      </c>
      <c r="F157" s="223" t="s">
        <v>229</v>
      </c>
      <c r="G157" s="220"/>
      <c r="H157" s="224">
        <v>-32.161999999999999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0" t="s">
        <v>128</v>
      </c>
      <c r="AU157" s="230" t="s">
        <v>85</v>
      </c>
      <c r="AV157" s="13" t="s">
        <v>85</v>
      </c>
      <c r="AW157" s="13" t="s">
        <v>36</v>
      </c>
      <c r="AX157" s="13" t="s">
        <v>75</v>
      </c>
      <c r="AY157" s="230" t="s">
        <v>120</v>
      </c>
    </row>
    <row r="158" s="14" customFormat="1">
      <c r="A158" s="14"/>
      <c r="B158" s="231"/>
      <c r="C158" s="232"/>
      <c r="D158" s="221" t="s">
        <v>128</v>
      </c>
      <c r="E158" s="233" t="s">
        <v>19</v>
      </c>
      <c r="F158" s="234" t="s">
        <v>135</v>
      </c>
      <c r="G158" s="232"/>
      <c r="H158" s="235">
        <v>657.94799999999998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1" t="s">
        <v>128</v>
      </c>
      <c r="AU158" s="241" t="s">
        <v>85</v>
      </c>
      <c r="AV158" s="14" t="s">
        <v>126</v>
      </c>
      <c r="AW158" s="14" t="s">
        <v>36</v>
      </c>
      <c r="AX158" s="14" t="s">
        <v>83</v>
      </c>
      <c r="AY158" s="241" t="s">
        <v>120</v>
      </c>
    </row>
    <row r="159" s="2" customFormat="1" ht="24.15" customHeight="1">
      <c r="A159" s="38"/>
      <c r="B159" s="39"/>
      <c r="C159" s="205" t="s">
        <v>230</v>
      </c>
      <c r="D159" s="205" t="s">
        <v>122</v>
      </c>
      <c r="E159" s="206" t="s">
        <v>231</v>
      </c>
      <c r="F159" s="207" t="s">
        <v>232</v>
      </c>
      <c r="G159" s="208" t="s">
        <v>125</v>
      </c>
      <c r="H159" s="209">
        <v>18.120000000000001</v>
      </c>
      <c r="I159" s="210"/>
      <c r="J159" s="211">
        <f>ROUND(I159*H159,2)</f>
        <v>0</v>
      </c>
      <c r="K159" s="212"/>
      <c r="L159" s="44"/>
      <c r="M159" s="213" t="s">
        <v>19</v>
      </c>
      <c r="N159" s="214" t="s">
        <v>46</v>
      </c>
      <c r="O159" s="84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7" t="s">
        <v>126</v>
      </c>
      <c r="AT159" s="217" t="s">
        <v>122</v>
      </c>
      <c r="AU159" s="217" t="s">
        <v>85</v>
      </c>
      <c r="AY159" s="17" t="s">
        <v>120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7" t="s">
        <v>83</v>
      </c>
      <c r="BK159" s="218">
        <f>ROUND(I159*H159,2)</f>
        <v>0</v>
      </c>
      <c r="BL159" s="17" t="s">
        <v>126</v>
      </c>
      <c r="BM159" s="217" t="s">
        <v>233</v>
      </c>
    </row>
    <row r="160" s="13" customFormat="1">
      <c r="A160" s="13"/>
      <c r="B160" s="219"/>
      <c r="C160" s="220"/>
      <c r="D160" s="221" t="s">
        <v>128</v>
      </c>
      <c r="E160" s="222" t="s">
        <v>19</v>
      </c>
      <c r="F160" s="223" t="s">
        <v>193</v>
      </c>
      <c r="G160" s="220"/>
      <c r="H160" s="224">
        <v>18.120000000000001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0" t="s">
        <v>128</v>
      </c>
      <c r="AU160" s="230" t="s">
        <v>85</v>
      </c>
      <c r="AV160" s="13" t="s">
        <v>85</v>
      </c>
      <c r="AW160" s="13" t="s">
        <v>36</v>
      </c>
      <c r="AX160" s="13" t="s">
        <v>83</v>
      </c>
      <c r="AY160" s="230" t="s">
        <v>120</v>
      </c>
    </row>
    <row r="161" s="2" customFormat="1" ht="24.15" customHeight="1">
      <c r="A161" s="38"/>
      <c r="B161" s="39"/>
      <c r="C161" s="205" t="s">
        <v>234</v>
      </c>
      <c r="D161" s="205" t="s">
        <v>122</v>
      </c>
      <c r="E161" s="206" t="s">
        <v>235</v>
      </c>
      <c r="F161" s="207" t="s">
        <v>236</v>
      </c>
      <c r="G161" s="208" t="s">
        <v>125</v>
      </c>
      <c r="H161" s="209">
        <v>63.899999999999999</v>
      </c>
      <c r="I161" s="210"/>
      <c r="J161" s="211">
        <f>ROUND(I161*H161,2)</f>
        <v>0</v>
      </c>
      <c r="K161" s="212"/>
      <c r="L161" s="44"/>
      <c r="M161" s="213" t="s">
        <v>19</v>
      </c>
      <c r="N161" s="214" t="s">
        <v>46</v>
      </c>
      <c r="O161" s="84"/>
      <c r="P161" s="215">
        <f>O161*H161</f>
        <v>0</v>
      </c>
      <c r="Q161" s="215">
        <v>0.21099999999999999</v>
      </c>
      <c r="R161" s="215">
        <f>Q161*H161</f>
        <v>13.482899999999999</v>
      </c>
      <c r="S161" s="215">
        <v>0</v>
      </c>
      <c r="T161" s="21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7" t="s">
        <v>126</v>
      </c>
      <c r="AT161" s="217" t="s">
        <v>122</v>
      </c>
      <c r="AU161" s="217" t="s">
        <v>85</v>
      </c>
      <c r="AY161" s="17" t="s">
        <v>120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7" t="s">
        <v>83</v>
      </c>
      <c r="BK161" s="218">
        <f>ROUND(I161*H161,2)</f>
        <v>0</v>
      </c>
      <c r="BL161" s="17" t="s">
        <v>126</v>
      </c>
      <c r="BM161" s="217" t="s">
        <v>237</v>
      </c>
    </row>
    <row r="162" s="2" customFormat="1">
      <c r="A162" s="38"/>
      <c r="B162" s="39"/>
      <c r="C162" s="40"/>
      <c r="D162" s="221" t="s">
        <v>159</v>
      </c>
      <c r="E162" s="40"/>
      <c r="F162" s="242" t="s">
        <v>238</v>
      </c>
      <c r="G162" s="40"/>
      <c r="H162" s="40"/>
      <c r="I162" s="243"/>
      <c r="J162" s="40"/>
      <c r="K162" s="40"/>
      <c r="L162" s="44"/>
      <c r="M162" s="244"/>
      <c r="N162" s="245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159</v>
      </c>
      <c r="AU162" s="17" t="s">
        <v>85</v>
      </c>
    </row>
    <row r="163" s="13" customFormat="1">
      <c r="A163" s="13"/>
      <c r="B163" s="219"/>
      <c r="C163" s="220"/>
      <c r="D163" s="221" t="s">
        <v>128</v>
      </c>
      <c r="E163" s="222" t="s">
        <v>19</v>
      </c>
      <c r="F163" s="223" t="s">
        <v>239</v>
      </c>
      <c r="G163" s="220"/>
      <c r="H163" s="224">
        <v>63.899999999999999</v>
      </c>
      <c r="I163" s="225"/>
      <c r="J163" s="220"/>
      <c r="K163" s="220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128</v>
      </c>
      <c r="AU163" s="230" t="s">
        <v>85</v>
      </c>
      <c r="AV163" s="13" t="s">
        <v>85</v>
      </c>
      <c r="AW163" s="13" t="s">
        <v>36</v>
      </c>
      <c r="AX163" s="13" t="s">
        <v>83</v>
      </c>
      <c r="AY163" s="230" t="s">
        <v>120</v>
      </c>
    </row>
    <row r="164" s="2" customFormat="1" ht="24.15" customHeight="1">
      <c r="A164" s="38"/>
      <c r="B164" s="39"/>
      <c r="C164" s="205" t="s">
        <v>240</v>
      </c>
      <c r="D164" s="205" t="s">
        <v>122</v>
      </c>
      <c r="E164" s="206" t="s">
        <v>241</v>
      </c>
      <c r="F164" s="207" t="s">
        <v>242</v>
      </c>
      <c r="G164" s="208" t="s">
        <v>125</v>
      </c>
      <c r="H164" s="209">
        <v>626.21000000000004</v>
      </c>
      <c r="I164" s="210"/>
      <c r="J164" s="211">
        <f>ROUND(I164*H164,2)</f>
        <v>0</v>
      </c>
      <c r="K164" s="212"/>
      <c r="L164" s="44"/>
      <c r="M164" s="213" t="s">
        <v>19</v>
      </c>
      <c r="N164" s="214" t="s">
        <v>46</v>
      </c>
      <c r="O164" s="84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7" t="s">
        <v>126</v>
      </c>
      <c r="AT164" s="217" t="s">
        <v>122</v>
      </c>
      <c r="AU164" s="217" t="s">
        <v>85</v>
      </c>
      <c r="AY164" s="17" t="s">
        <v>120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7" t="s">
        <v>83</v>
      </c>
      <c r="BK164" s="218">
        <f>ROUND(I164*H164,2)</f>
        <v>0</v>
      </c>
      <c r="BL164" s="17" t="s">
        <v>126</v>
      </c>
      <c r="BM164" s="217" t="s">
        <v>243</v>
      </c>
    </row>
    <row r="165" s="2" customFormat="1">
      <c r="A165" s="38"/>
      <c r="B165" s="39"/>
      <c r="C165" s="40"/>
      <c r="D165" s="221" t="s">
        <v>159</v>
      </c>
      <c r="E165" s="40"/>
      <c r="F165" s="242" t="s">
        <v>227</v>
      </c>
      <c r="G165" s="40"/>
      <c r="H165" s="40"/>
      <c r="I165" s="243"/>
      <c r="J165" s="40"/>
      <c r="K165" s="40"/>
      <c r="L165" s="44"/>
      <c r="M165" s="244"/>
      <c r="N165" s="245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159</v>
      </c>
      <c r="AU165" s="17" t="s">
        <v>85</v>
      </c>
    </row>
    <row r="166" s="13" customFormat="1">
      <c r="A166" s="13"/>
      <c r="B166" s="219"/>
      <c r="C166" s="220"/>
      <c r="D166" s="221" t="s">
        <v>128</v>
      </c>
      <c r="E166" s="222" t="s">
        <v>19</v>
      </c>
      <c r="F166" s="223" t="s">
        <v>244</v>
      </c>
      <c r="G166" s="220"/>
      <c r="H166" s="224">
        <v>666.90999999999997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0" t="s">
        <v>128</v>
      </c>
      <c r="AU166" s="230" t="s">
        <v>85</v>
      </c>
      <c r="AV166" s="13" t="s">
        <v>85</v>
      </c>
      <c r="AW166" s="13" t="s">
        <v>36</v>
      </c>
      <c r="AX166" s="13" t="s">
        <v>75</v>
      </c>
      <c r="AY166" s="230" t="s">
        <v>120</v>
      </c>
    </row>
    <row r="167" s="13" customFormat="1">
      <c r="A167" s="13"/>
      <c r="B167" s="219"/>
      <c r="C167" s="220"/>
      <c r="D167" s="221" t="s">
        <v>128</v>
      </c>
      <c r="E167" s="222" t="s">
        <v>19</v>
      </c>
      <c r="F167" s="223" t="s">
        <v>130</v>
      </c>
      <c r="G167" s="220"/>
      <c r="H167" s="224">
        <v>16.899999999999999</v>
      </c>
      <c r="I167" s="225"/>
      <c r="J167" s="220"/>
      <c r="K167" s="220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128</v>
      </c>
      <c r="AU167" s="230" t="s">
        <v>85</v>
      </c>
      <c r="AV167" s="13" t="s">
        <v>85</v>
      </c>
      <c r="AW167" s="13" t="s">
        <v>36</v>
      </c>
      <c r="AX167" s="13" t="s">
        <v>75</v>
      </c>
      <c r="AY167" s="230" t="s">
        <v>120</v>
      </c>
    </row>
    <row r="168" s="13" customFormat="1">
      <c r="A168" s="13"/>
      <c r="B168" s="219"/>
      <c r="C168" s="220"/>
      <c r="D168" s="221" t="s">
        <v>128</v>
      </c>
      <c r="E168" s="222" t="s">
        <v>19</v>
      </c>
      <c r="F168" s="223" t="s">
        <v>131</v>
      </c>
      <c r="G168" s="220"/>
      <c r="H168" s="224">
        <v>6.2999999999999998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0" t="s">
        <v>128</v>
      </c>
      <c r="AU168" s="230" t="s">
        <v>85</v>
      </c>
      <c r="AV168" s="13" t="s">
        <v>85</v>
      </c>
      <c r="AW168" s="13" t="s">
        <v>36</v>
      </c>
      <c r="AX168" s="13" t="s">
        <v>75</v>
      </c>
      <c r="AY168" s="230" t="s">
        <v>120</v>
      </c>
    </row>
    <row r="169" s="13" customFormat="1">
      <c r="A169" s="13"/>
      <c r="B169" s="219"/>
      <c r="C169" s="220"/>
      <c r="D169" s="221" t="s">
        <v>128</v>
      </c>
      <c r="E169" s="222" t="s">
        <v>19</v>
      </c>
      <c r="F169" s="223" t="s">
        <v>245</v>
      </c>
      <c r="G169" s="220"/>
      <c r="H169" s="224">
        <v>-63.899999999999999</v>
      </c>
      <c r="I169" s="225"/>
      <c r="J169" s="220"/>
      <c r="K169" s="220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128</v>
      </c>
      <c r="AU169" s="230" t="s">
        <v>85</v>
      </c>
      <c r="AV169" s="13" t="s">
        <v>85</v>
      </c>
      <c r="AW169" s="13" t="s">
        <v>36</v>
      </c>
      <c r="AX169" s="13" t="s">
        <v>75</v>
      </c>
      <c r="AY169" s="230" t="s">
        <v>120</v>
      </c>
    </row>
    <row r="170" s="14" customFormat="1">
      <c r="A170" s="14"/>
      <c r="B170" s="231"/>
      <c r="C170" s="232"/>
      <c r="D170" s="221" t="s">
        <v>128</v>
      </c>
      <c r="E170" s="233" t="s">
        <v>19</v>
      </c>
      <c r="F170" s="234" t="s">
        <v>135</v>
      </c>
      <c r="G170" s="232"/>
      <c r="H170" s="235">
        <v>626.21000000000004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1" t="s">
        <v>128</v>
      </c>
      <c r="AU170" s="241" t="s">
        <v>85</v>
      </c>
      <c r="AV170" s="14" t="s">
        <v>126</v>
      </c>
      <c r="AW170" s="14" t="s">
        <v>36</v>
      </c>
      <c r="AX170" s="14" t="s">
        <v>83</v>
      </c>
      <c r="AY170" s="241" t="s">
        <v>120</v>
      </c>
    </row>
    <row r="171" s="2" customFormat="1" ht="24.15" customHeight="1">
      <c r="A171" s="38"/>
      <c r="B171" s="39"/>
      <c r="C171" s="205" t="s">
        <v>7</v>
      </c>
      <c r="D171" s="205" t="s">
        <v>122</v>
      </c>
      <c r="E171" s="206" t="s">
        <v>246</v>
      </c>
      <c r="F171" s="207" t="s">
        <v>247</v>
      </c>
      <c r="G171" s="208" t="s">
        <v>125</v>
      </c>
      <c r="H171" s="209">
        <v>18.489999999999998</v>
      </c>
      <c r="I171" s="210"/>
      <c r="J171" s="211">
        <f>ROUND(I171*H171,2)</f>
        <v>0</v>
      </c>
      <c r="K171" s="212"/>
      <c r="L171" s="44"/>
      <c r="M171" s="213" t="s">
        <v>19</v>
      </c>
      <c r="N171" s="214" t="s">
        <v>46</v>
      </c>
      <c r="O171" s="84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7" t="s">
        <v>126</v>
      </c>
      <c r="AT171" s="217" t="s">
        <v>122</v>
      </c>
      <c r="AU171" s="217" t="s">
        <v>85</v>
      </c>
      <c r="AY171" s="17" t="s">
        <v>120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7" t="s">
        <v>83</v>
      </c>
      <c r="BK171" s="218">
        <f>ROUND(I171*H171,2)</f>
        <v>0</v>
      </c>
      <c r="BL171" s="17" t="s">
        <v>126</v>
      </c>
      <c r="BM171" s="217" t="s">
        <v>248</v>
      </c>
    </row>
    <row r="172" s="13" customFormat="1">
      <c r="A172" s="13"/>
      <c r="B172" s="219"/>
      <c r="C172" s="220"/>
      <c r="D172" s="221" t="s">
        <v>128</v>
      </c>
      <c r="E172" s="222" t="s">
        <v>19</v>
      </c>
      <c r="F172" s="223" t="s">
        <v>249</v>
      </c>
      <c r="G172" s="220"/>
      <c r="H172" s="224">
        <v>18.489999999999998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0" t="s">
        <v>128</v>
      </c>
      <c r="AU172" s="230" t="s">
        <v>85</v>
      </c>
      <c r="AV172" s="13" t="s">
        <v>85</v>
      </c>
      <c r="AW172" s="13" t="s">
        <v>36</v>
      </c>
      <c r="AX172" s="13" t="s">
        <v>83</v>
      </c>
      <c r="AY172" s="230" t="s">
        <v>120</v>
      </c>
    </row>
    <row r="173" s="2" customFormat="1" ht="14.4" customHeight="1">
      <c r="A173" s="38"/>
      <c r="B173" s="39"/>
      <c r="C173" s="205" t="s">
        <v>250</v>
      </c>
      <c r="D173" s="205" t="s">
        <v>122</v>
      </c>
      <c r="E173" s="206" t="s">
        <v>251</v>
      </c>
      <c r="F173" s="207" t="s">
        <v>252</v>
      </c>
      <c r="G173" s="208" t="s">
        <v>125</v>
      </c>
      <c r="H173" s="209">
        <v>690.11000000000001</v>
      </c>
      <c r="I173" s="210"/>
      <c r="J173" s="211">
        <f>ROUND(I173*H173,2)</f>
        <v>0</v>
      </c>
      <c r="K173" s="212"/>
      <c r="L173" s="44"/>
      <c r="M173" s="213" t="s">
        <v>19</v>
      </c>
      <c r="N173" s="214" t="s">
        <v>46</v>
      </c>
      <c r="O173" s="84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7" t="s">
        <v>126</v>
      </c>
      <c r="AT173" s="217" t="s">
        <v>122</v>
      </c>
      <c r="AU173" s="217" t="s">
        <v>85</v>
      </c>
      <c r="AY173" s="17" t="s">
        <v>120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7" t="s">
        <v>83</v>
      </c>
      <c r="BK173" s="218">
        <f>ROUND(I173*H173,2)</f>
        <v>0</v>
      </c>
      <c r="BL173" s="17" t="s">
        <v>126</v>
      </c>
      <c r="BM173" s="217" t="s">
        <v>253</v>
      </c>
    </row>
    <row r="174" s="13" customFormat="1">
      <c r="A174" s="13"/>
      <c r="B174" s="219"/>
      <c r="C174" s="220"/>
      <c r="D174" s="221" t="s">
        <v>128</v>
      </c>
      <c r="E174" s="222" t="s">
        <v>19</v>
      </c>
      <c r="F174" s="223" t="s">
        <v>254</v>
      </c>
      <c r="G174" s="220"/>
      <c r="H174" s="224">
        <v>690.11000000000001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0" t="s">
        <v>128</v>
      </c>
      <c r="AU174" s="230" t="s">
        <v>85</v>
      </c>
      <c r="AV174" s="13" t="s">
        <v>85</v>
      </c>
      <c r="AW174" s="13" t="s">
        <v>36</v>
      </c>
      <c r="AX174" s="13" t="s">
        <v>83</v>
      </c>
      <c r="AY174" s="230" t="s">
        <v>120</v>
      </c>
    </row>
    <row r="175" s="2" customFormat="1" ht="14.4" customHeight="1">
      <c r="A175" s="38"/>
      <c r="B175" s="39"/>
      <c r="C175" s="205" t="s">
        <v>255</v>
      </c>
      <c r="D175" s="205" t="s">
        <v>122</v>
      </c>
      <c r="E175" s="206" t="s">
        <v>256</v>
      </c>
      <c r="F175" s="207" t="s">
        <v>257</v>
      </c>
      <c r="G175" s="208" t="s">
        <v>125</v>
      </c>
      <c r="H175" s="209">
        <v>707.83000000000004</v>
      </c>
      <c r="I175" s="210"/>
      <c r="J175" s="211">
        <f>ROUND(I175*H175,2)</f>
        <v>0</v>
      </c>
      <c r="K175" s="212"/>
      <c r="L175" s="44"/>
      <c r="M175" s="213" t="s">
        <v>19</v>
      </c>
      <c r="N175" s="214" t="s">
        <v>46</v>
      </c>
      <c r="O175" s="84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7" t="s">
        <v>126</v>
      </c>
      <c r="AT175" s="217" t="s">
        <v>122</v>
      </c>
      <c r="AU175" s="217" t="s">
        <v>85</v>
      </c>
      <c r="AY175" s="17" t="s">
        <v>120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7" t="s">
        <v>83</v>
      </c>
      <c r="BK175" s="218">
        <f>ROUND(I175*H175,2)</f>
        <v>0</v>
      </c>
      <c r="BL175" s="17" t="s">
        <v>126</v>
      </c>
      <c r="BM175" s="217" t="s">
        <v>258</v>
      </c>
    </row>
    <row r="176" s="2" customFormat="1">
      <c r="A176" s="38"/>
      <c r="B176" s="39"/>
      <c r="C176" s="40"/>
      <c r="D176" s="221" t="s">
        <v>159</v>
      </c>
      <c r="E176" s="40"/>
      <c r="F176" s="242" t="s">
        <v>227</v>
      </c>
      <c r="G176" s="40"/>
      <c r="H176" s="40"/>
      <c r="I176" s="243"/>
      <c r="J176" s="40"/>
      <c r="K176" s="40"/>
      <c r="L176" s="44"/>
      <c r="M176" s="244"/>
      <c r="N176" s="245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159</v>
      </c>
      <c r="AU176" s="17" t="s">
        <v>85</v>
      </c>
    </row>
    <row r="177" s="13" customFormat="1">
      <c r="A177" s="13"/>
      <c r="B177" s="219"/>
      <c r="C177" s="220"/>
      <c r="D177" s="221" t="s">
        <v>128</v>
      </c>
      <c r="E177" s="222" t="s">
        <v>19</v>
      </c>
      <c r="F177" s="223" t="s">
        <v>259</v>
      </c>
      <c r="G177" s="220"/>
      <c r="H177" s="224">
        <v>707.83000000000004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128</v>
      </c>
      <c r="AU177" s="230" t="s">
        <v>85</v>
      </c>
      <c r="AV177" s="13" t="s">
        <v>85</v>
      </c>
      <c r="AW177" s="13" t="s">
        <v>36</v>
      </c>
      <c r="AX177" s="13" t="s">
        <v>83</v>
      </c>
      <c r="AY177" s="230" t="s">
        <v>120</v>
      </c>
    </row>
    <row r="178" s="2" customFormat="1" ht="24.15" customHeight="1">
      <c r="A178" s="38"/>
      <c r="B178" s="39"/>
      <c r="C178" s="205" t="s">
        <v>260</v>
      </c>
      <c r="D178" s="205" t="s">
        <v>122</v>
      </c>
      <c r="E178" s="206" t="s">
        <v>261</v>
      </c>
      <c r="F178" s="207" t="s">
        <v>262</v>
      </c>
      <c r="G178" s="208" t="s">
        <v>125</v>
      </c>
      <c r="H178" s="209">
        <v>63.899999999999999</v>
      </c>
      <c r="I178" s="210"/>
      <c r="J178" s="211">
        <f>ROUND(I178*H178,2)</f>
        <v>0</v>
      </c>
      <c r="K178" s="212"/>
      <c r="L178" s="44"/>
      <c r="M178" s="213" t="s">
        <v>19</v>
      </c>
      <c r="N178" s="214" t="s">
        <v>46</v>
      </c>
      <c r="O178" s="84"/>
      <c r="P178" s="215">
        <f>O178*H178</f>
        <v>0</v>
      </c>
      <c r="Q178" s="215">
        <v>0.10373</v>
      </c>
      <c r="R178" s="215">
        <f>Q178*H178</f>
        <v>6.6283469999999998</v>
      </c>
      <c r="S178" s="215">
        <v>0</v>
      </c>
      <c r="T178" s="21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7" t="s">
        <v>126</v>
      </c>
      <c r="AT178" s="217" t="s">
        <v>122</v>
      </c>
      <c r="AU178" s="217" t="s">
        <v>85</v>
      </c>
      <c r="AY178" s="17" t="s">
        <v>120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7" t="s">
        <v>83</v>
      </c>
      <c r="BK178" s="218">
        <f>ROUND(I178*H178,2)</f>
        <v>0</v>
      </c>
      <c r="BL178" s="17" t="s">
        <v>126</v>
      </c>
      <c r="BM178" s="217" t="s">
        <v>263</v>
      </c>
    </row>
    <row r="179" s="2" customFormat="1">
      <c r="A179" s="38"/>
      <c r="B179" s="39"/>
      <c r="C179" s="40"/>
      <c r="D179" s="221" t="s">
        <v>159</v>
      </c>
      <c r="E179" s="40"/>
      <c r="F179" s="242" t="s">
        <v>238</v>
      </c>
      <c r="G179" s="40"/>
      <c r="H179" s="40"/>
      <c r="I179" s="243"/>
      <c r="J179" s="40"/>
      <c r="K179" s="40"/>
      <c r="L179" s="44"/>
      <c r="M179" s="244"/>
      <c r="N179" s="245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159</v>
      </c>
      <c r="AU179" s="17" t="s">
        <v>85</v>
      </c>
    </row>
    <row r="180" s="13" customFormat="1">
      <c r="A180" s="13"/>
      <c r="B180" s="219"/>
      <c r="C180" s="220"/>
      <c r="D180" s="221" t="s">
        <v>128</v>
      </c>
      <c r="E180" s="222" t="s">
        <v>19</v>
      </c>
      <c r="F180" s="223" t="s">
        <v>239</v>
      </c>
      <c r="G180" s="220"/>
      <c r="H180" s="224">
        <v>63.899999999999999</v>
      </c>
      <c r="I180" s="225"/>
      <c r="J180" s="220"/>
      <c r="K180" s="220"/>
      <c r="L180" s="226"/>
      <c r="M180" s="227"/>
      <c r="N180" s="228"/>
      <c r="O180" s="228"/>
      <c r="P180" s="228"/>
      <c r="Q180" s="228"/>
      <c r="R180" s="228"/>
      <c r="S180" s="228"/>
      <c r="T180" s="22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0" t="s">
        <v>128</v>
      </c>
      <c r="AU180" s="230" t="s">
        <v>85</v>
      </c>
      <c r="AV180" s="13" t="s">
        <v>85</v>
      </c>
      <c r="AW180" s="13" t="s">
        <v>36</v>
      </c>
      <c r="AX180" s="13" t="s">
        <v>83</v>
      </c>
      <c r="AY180" s="230" t="s">
        <v>120</v>
      </c>
    </row>
    <row r="181" s="2" customFormat="1" ht="24.15" customHeight="1">
      <c r="A181" s="38"/>
      <c r="B181" s="39"/>
      <c r="C181" s="205" t="s">
        <v>264</v>
      </c>
      <c r="D181" s="205" t="s">
        <v>122</v>
      </c>
      <c r="E181" s="206" t="s">
        <v>265</v>
      </c>
      <c r="F181" s="207" t="s">
        <v>266</v>
      </c>
      <c r="G181" s="208" t="s">
        <v>125</v>
      </c>
      <c r="H181" s="209">
        <v>643.92999999999995</v>
      </c>
      <c r="I181" s="210"/>
      <c r="J181" s="211">
        <f>ROUND(I181*H181,2)</f>
        <v>0</v>
      </c>
      <c r="K181" s="212"/>
      <c r="L181" s="44"/>
      <c r="M181" s="213" t="s">
        <v>19</v>
      </c>
      <c r="N181" s="214" t="s">
        <v>46</v>
      </c>
      <c r="O181" s="84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7" t="s">
        <v>126</v>
      </c>
      <c r="AT181" s="217" t="s">
        <v>122</v>
      </c>
      <c r="AU181" s="217" t="s">
        <v>85</v>
      </c>
      <c r="AY181" s="17" t="s">
        <v>120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7" t="s">
        <v>83</v>
      </c>
      <c r="BK181" s="218">
        <f>ROUND(I181*H181,2)</f>
        <v>0</v>
      </c>
      <c r="BL181" s="17" t="s">
        <v>126</v>
      </c>
      <c r="BM181" s="217" t="s">
        <v>267</v>
      </c>
    </row>
    <row r="182" s="2" customFormat="1">
      <c r="A182" s="38"/>
      <c r="B182" s="39"/>
      <c r="C182" s="40"/>
      <c r="D182" s="221" t="s">
        <v>159</v>
      </c>
      <c r="E182" s="40"/>
      <c r="F182" s="242" t="s">
        <v>227</v>
      </c>
      <c r="G182" s="40"/>
      <c r="H182" s="40"/>
      <c r="I182" s="243"/>
      <c r="J182" s="40"/>
      <c r="K182" s="40"/>
      <c r="L182" s="44"/>
      <c r="M182" s="244"/>
      <c r="N182" s="245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159</v>
      </c>
      <c r="AU182" s="17" t="s">
        <v>85</v>
      </c>
    </row>
    <row r="183" s="13" customFormat="1">
      <c r="A183" s="13"/>
      <c r="B183" s="219"/>
      <c r="C183" s="220"/>
      <c r="D183" s="221" t="s">
        <v>128</v>
      </c>
      <c r="E183" s="222" t="s">
        <v>19</v>
      </c>
      <c r="F183" s="223" t="s">
        <v>244</v>
      </c>
      <c r="G183" s="220"/>
      <c r="H183" s="224">
        <v>666.90999999999997</v>
      </c>
      <c r="I183" s="225"/>
      <c r="J183" s="220"/>
      <c r="K183" s="220"/>
      <c r="L183" s="226"/>
      <c r="M183" s="227"/>
      <c r="N183" s="228"/>
      <c r="O183" s="228"/>
      <c r="P183" s="228"/>
      <c r="Q183" s="228"/>
      <c r="R183" s="228"/>
      <c r="S183" s="228"/>
      <c r="T183" s="22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0" t="s">
        <v>128</v>
      </c>
      <c r="AU183" s="230" t="s">
        <v>85</v>
      </c>
      <c r="AV183" s="13" t="s">
        <v>85</v>
      </c>
      <c r="AW183" s="13" t="s">
        <v>36</v>
      </c>
      <c r="AX183" s="13" t="s">
        <v>75</v>
      </c>
      <c r="AY183" s="230" t="s">
        <v>120</v>
      </c>
    </row>
    <row r="184" s="13" customFormat="1">
      <c r="A184" s="13"/>
      <c r="B184" s="219"/>
      <c r="C184" s="220"/>
      <c r="D184" s="221" t="s">
        <v>128</v>
      </c>
      <c r="E184" s="222" t="s">
        <v>19</v>
      </c>
      <c r="F184" s="223" t="s">
        <v>139</v>
      </c>
      <c r="G184" s="220"/>
      <c r="H184" s="224">
        <v>32.729999999999997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0" t="s">
        <v>128</v>
      </c>
      <c r="AU184" s="230" t="s">
        <v>85</v>
      </c>
      <c r="AV184" s="13" t="s">
        <v>85</v>
      </c>
      <c r="AW184" s="13" t="s">
        <v>36</v>
      </c>
      <c r="AX184" s="13" t="s">
        <v>75</v>
      </c>
      <c r="AY184" s="230" t="s">
        <v>120</v>
      </c>
    </row>
    <row r="185" s="13" customFormat="1">
      <c r="A185" s="13"/>
      <c r="B185" s="219"/>
      <c r="C185" s="220"/>
      <c r="D185" s="221" t="s">
        <v>128</v>
      </c>
      <c r="E185" s="222" t="s">
        <v>19</v>
      </c>
      <c r="F185" s="223" t="s">
        <v>140</v>
      </c>
      <c r="G185" s="220"/>
      <c r="H185" s="224">
        <v>8.1899999999999995</v>
      </c>
      <c r="I185" s="225"/>
      <c r="J185" s="220"/>
      <c r="K185" s="220"/>
      <c r="L185" s="226"/>
      <c r="M185" s="227"/>
      <c r="N185" s="228"/>
      <c r="O185" s="228"/>
      <c r="P185" s="228"/>
      <c r="Q185" s="228"/>
      <c r="R185" s="228"/>
      <c r="S185" s="228"/>
      <c r="T185" s="22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0" t="s">
        <v>128</v>
      </c>
      <c r="AU185" s="230" t="s">
        <v>85</v>
      </c>
      <c r="AV185" s="13" t="s">
        <v>85</v>
      </c>
      <c r="AW185" s="13" t="s">
        <v>36</v>
      </c>
      <c r="AX185" s="13" t="s">
        <v>75</v>
      </c>
      <c r="AY185" s="230" t="s">
        <v>120</v>
      </c>
    </row>
    <row r="186" s="13" customFormat="1">
      <c r="A186" s="13"/>
      <c r="B186" s="219"/>
      <c r="C186" s="220"/>
      <c r="D186" s="221" t="s">
        <v>128</v>
      </c>
      <c r="E186" s="222" t="s">
        <v>19</v>
      </c>
      <c r="F186" s="223" t="s">
        <v>245</v>
      </c>
      <c r="G186" s="220"/>
      <c r="H186" s="224">
        <v>-63.899999999999999</v>
      </c>
      <c r="I186" s="225"/>
      <c r="J186" s="220"/>
      <c r="K186" s="220"/>
      <c r="L186" s="226"/>
      <c r="M186" s="227"/>
      <c r="N186" s="228"/>
      <c r="O186" s="228"/>
      <c r="P186" s="228"/>
      <c r="Q186" s="228"/>
      <c r="R186" s="228"/>
      <c r="S186" s="228"/>
      <c r="T186" s="22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0" t="s">
        <v>128</v>
      </c>
      <c r="AU186" s="230" t="s">
        <v>85</v>
      </c>
      <c r="AV186" s="13" t="s">
        <v>85</v>
      </c>
      <c r="AW186" s="13" t="s">
        <v>36</v>
      </c>
      <c r="AX186" s="13" t="s">
        <v>75</v>
      </c>
      <c r="AY186" s="230" t="s">
        <v>120</v>
      </c>
    </row>
    <row r="187" s="14" customFormat="1">
      <c r="A187" s="14"/>
      <c r="B187" s="231"/>
      <c r="C187" s="232"/>
      <c r="D187" s="221" t="s">
        <v>128</v>
      </c>
      <c r="E187" s="233" t="s">
        <v>19</v>
      </c>
      <c r="F187" s="234" t="s">
        <v>135</v>
      </c>
      <c r="G187" s="232"/>
      <c r="H187" s="235">
        <v>643.92999999999995</v>
      </c>
      <c r="I187" s="236"/>
      <c r="J187" s="232"/>
      <c r="K187" s="232"/>
      <c r="L187" s="237"/>
      <c r="M187" s="238"/>
      <c r="N187" s="239"/>
      <c r="O187" s="239"/>
      <c r="P187" s="239"/>
      <c r="Q187" s="239"/>
      <c r="R187" s="239"/>
      <c r="S187" s="239"/>
      <c r="T187" s="24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1" t="s">
        <v>128</v>
      </c>
      <c r="AU187" s="241" t="s">
        <v>85</v>
      </c>
      <c r="AV187" s="14" t="s">
        <v>126</v>
      </c>
      <c r="AW187" s="14" t="s">
        <v>36</v>
      </c>
      <c r="AX187" s="14" t="s">
        <v>83</v>
      </c>
      <c r="AY187" s="241" t="s">
        <v>120</v>
      </c>
    </row>
    <row r="188" s="2" customFormat="1" ht="37.8" customHeight="1">
      <c r="A188" s="38"/>
      <c r="B188" s="39"/>
      <c r="C188" s="205" t="s">
        <v>268</v>
      </c>
      <c r="D188" s="205" t="s">
        <v>122</v>
      </c>
      <c r="E188" s="206" t="s">
        <v>269</v>
      </c>
      <c r="F188" s="207" t="s">
        <v>270</v>
      </c>
      <c r="G188" s="208" t="s">
        <v>125</v>
      </c>
      <c r="H188" s="209">
        <v>18.120000000000001</v>
      </c>
      <c r="I188" s="210"/>
      <c r="J188" s="211">
        <f>ROUND(I188*H188,2)</f>
        <v>0</v>
      </c>
      <c r="K188" s="212"/>
      <c r="L188" s="44"/>
      <c r="M188" s="213" t="s">
        <v>19</v>
      </c>
      <c r="N188" s="214" t="s">
        <v>46</v>
      </c>
      <c r="O188" s="84"/>
      <c r="P188" s="215">
        <f>O188*H188</f>
        <v>0</v>
      </c>
      <c r="Q188" s="215">
        <v>0.10362</v>
      </c>
      <c r="R188" s="215">
        <f>Q188*H188</f>
        <v>1.8775944000000002</v>
      </c>
      <c r="S188" s="215">
        <v>0</v>
      </c>
      <c r="T188" s="21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7" t="s">
        <v>126</v>
      </c>
      <c r="AT188" s="217" t="s">
        <v>122</v>
      </c>
      <c r="AU188" s="217" t="s">
        <v>85</v>
      </c>
      <c r="AY188" s="17" t="s">
        <v>120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7" t="s">
        <v>83</v>
      </c>
      <c r="BK188" s="218">
        <f>ROUND(I188*H188,2)</f>
        <v>0</v>
      </c>
      <c r="BL188" s="17" t="s">
        <v>126</v>
      </c>
      <c r="BM188" s="217" t="s">
        <v>271</v>
      </c>
    </row>
    <row r="189" s="2" customFormat="1">
      <c r="A189" s="38"/>
      <c r="B189" s="39"/>
      <c r="C189" s="40"/>
      <c r="D189" s="221" t="s">
        <v>159</v>
      </c>
      <c r="E189" s="40"/>
      <c r="F189" s="242" t="s">
        <v>272</v>
      </c>
      <c r="G189" s="40"/>
      <c r="H189" s="40"/>
      <c r="I189" s="243"/>
      <c r="J189" s="40"/>
      <c r="K189" s="40"/>
      <c r="L189" s="44"/>
      <c r="M189" s="244"/>
      <c r="N189" s="245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159</v>
      </c>
      <c r="AU189" s="17" t="s">
        <v>85</v>
      </c>
    </row>
    <row r="190" s="13" customFormat="1">
      <c r="A190" s="13"/>
      <c r="B190" s="219"/>
      <c r="C190" s="220"/>
      <c r="D190" s="221" t="s">
        <v>128</v>
      </c>
      <c r="E190" s="222" t="s">
        <v>19</v>
      </c>
      <c r="F190" s="223" t="s">
        <v>133</v>
      </c>
      <c r="G190" s="220"/>
      <c r="H190" s="224">
        <v>15.08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0" t="s">
        <v>128</v>
      </c>
      <c r="AU190" s="230" t="s">
        <v>85</v>
      </c>
      <c r="AV190" s="13" t="s">
        <v>85</v>
      </c>
      <c r="AW190" s="13" t="s">
        <v>36</v>
      </c>
      <c r="AX190" s="13" t="s">
        <v>75</v>
      </c>
      <c r="AY190" s="230" t="s">
        <v>120</v>
      </c>
    </row>
    <row r="191" s="13" customFormat="1">
      <c r="A191" s="13"/>
      <c r="B191" s="219"/>
      <c r="C191" s="220"/>
      <c r="D191" s="221" t="s">
        <v>128</v>
      </c>
      <c r="E191" s="222" t="s">
        <v>19</v>
      </c>
      <c r="F191" s="223" t="s">
        <v>134</v>
      </c>
      <c r="G191" s="220"/>
      <c r="H191" s="224">
        <v>3.04</v>
      </c>
      <c r="I191" s="225"/>
      <c r="J191" s="220"/>
      <c r="K191" s="220"/>
      <c r="L191" s="226"/>
      <c r="M191" s="227"/>
      <c r="N191" s="228"/>
      <c r="O191" s="228"/>
      <c r="P191" s="228"/>
      <c r="Q191" s="228"/>
      <c r="R191" s="228"/>
      <c r="S191" s="228"/>
      <c r="T191" s="22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0" t="s">
        <v>128</v>
      </c>
      <c r="AU191" s="230" t="s">
        <v>85</v>
      </c>
      <c r="AV191" s="13" t="s">
        <v>85</v>
      </c>
      <c r="AW191" s="13" t="s">
        <v>36</v>
      </c>
      <c r="AX191" s="13" t="s">
        <v>75</v>
      </c>
      <c r="AY191" s="230" t="s">
        <v>120</v>
      </c>
    </row>
    <row r="192" s="14" customFormat="1">
      <c r="A192" s="14"/>
      <c r="B192" s="231"/>
      <c r="C192" s="232"/>
      <c r="D192" s="221" t="s">
        <v>128</v>
      </c>
      <c r="E192" s="233" t="s">
        <v>19</v>
      </c>
      <c r="F192" s="234" t="s">
        <v>135</v>
      </c>
      <c r="G192" s="232"/>
      <c r="H192" s="235">
        <v>18.120000000000001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1" t="s">
        <v>128</v>
      </c>
      <c r="AU192" s="241" t="s">
        <v>85</v>
      </c>
      <c r="AV192" s="14" t="s">
        <v>126</v>
      </c>
      <c r="AW192" s="14" t="s">
        <v>36</v>
      </c>
      <c r="AX192" s="14" t="s">
        <v>83</v>
      </c>
      <c r="AY192" s="241" t="s">
        <v>120</v>
      </c>
    </row>
    <row r="193" s="2" customFormat="1" ht="14.4" customHeight="1">
      <c r="A193" s="38"/>
      <c r="B193" s="39"/>
      <c r="C193" s="246" t="s">
        <v>273</v>
      </c>
      <c r="D193" s="246" t="s">
        <v>170</v>
      </c>
      <c r="E193" s="247" t="s">
        <v>274</v>
      </c>
      <c r="F193" s="248" t="s">
        <v>275</v>
      </c>
      <c r="G193" s="249" t="s">
        <v>125</v>
      </c>
      <c r="H193" s="250">
        <v>18.120000000000001</v>
      </c>
      <c r="I193" s="251"/>
      <c r="J193" s="252">
        <f>ROUND(I193*H193,2)</f>
        <v>0</v>
      </c>
      <c r="K193" s="253"/>
      <c r="L193" s="254"/>
      <c r="M193" s="255" t="s">
        <v>19</v>
      </c>
      <c r="N193" s="256" t="s">
        <v>46</v>
      </c>
      <c r="O193" s="84"/>
      <c r="P193" s="215">
        <f>O193*H193</f>
        <v>0</v>
      </c>
      <c r="Q193" s="215">
        <v>0.17599999999999999</v>
      </c>
      <c r="R193" s="215">
        <f>Q193*H193</f>
        <v>3.18912</v>
      </c>
      <c r="S193" s="215">
        <v>0</v>
      </c>
      <c r="T193" s="21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7" t="s">
        <v>169</v>
      </c>
      <c r="AT193" s="217" t="s">
        <v>170</v>
      </c>
      <c r="AU193" s="217" t="s">
        <v>85</v>
      </c>
      <c r="AY193" s="17" t="s">
        <v>120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7" t="s">
        <v>83</v>
      </c>
      <c r="BK193" s="218">
        <f>ROUND(I193*H193,2)</f>
        <v>0</v>
      </c>
      <c r="BL193" s="17" t="s">
        <v>126</v>
      </c>
      <c r="BM193" s="217" t="s">
        <v>276</v>
      </c>
    </row>
    <row r="194" s="12" customFormat="1" ht="22.8" customHeight="1">
      <c r="A194" s="12"/>
      <c r="B194" s="189"/>
      <c r="C194" s="190"/>
      <c r="D194" s="191" t="s">
        <v>74</v>
      </c>
      <c r="E194" s="203" t="s">
        <v>169</v>
      </c>
      <c r="F194" s="203" t="s">
        <v>277</v>
      </c>
      <c r="G194" s="190"/>
      <c r="H194" s="190"/>
      <c r="I194" s="193"/>
      <c r="J194" s="204">
        <f>BK194</f>
        <v>0</v>
      </c>
      <c r="K194" s="190"/>
      <c r="L194" s="195"/>
      <c r="M194" s="196"/>
      <c r="N194" s="197"/>
      <c r="O194" s="197"/>
      <c r="P194" s="198">
        <f>SUM(P195:P200)</f>
        <v>0</v>
      </c>
      <c r="Q194" s="197"/>
      <c r="R194" s="198">
        <f>SUM(R195:R200)</f>
        <v>3.0401199999999999</v>
      </c>
      <c r="S194" s="197"/>
      <c r="T194" s="199">
        <f>SUM(T195:T200)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0" t="s">
        <v>83</v>
      </c>
      <c r="AT194" s="201" t="s">
        <v>74</v>
      </c>
      <c r="AU194" s="201" t="s">
        <v>83</v>
      </c>
      <c r="AY194" s="200" t="s">
        <v>120</v>
      </c>
      <c r="BK194" s="202">
        <f>SUM(BK195:BK200)</f>
        <v>0</v>
      </c>
    </row>
    <row r="195" s="2" customFormat="1" ht="14.4" customHeight="1">
      <c r="A195" s="38"/>
      <c r="B195" s="39"/>
      <c r="C195" s="205" t="s">
        <v>278</v>
      </c>
      <c r="D195" s="205" t="s">
        <v>122</v>
      </c>
      <c r="E195" s="206" t="s">
        <v>279</v>
      </c>
      <c r="F195" s="207" t="s">
        <v>280</v>
      </c>
      <c r="G195" s="208" t="s">
        <v>281</v>
      </c>
      <c r="H195" s="209">
        <v>1</v>
      </c>
      <c r="I195" s="210"/>
      <c r="J195" s="211">
        <f>ROUND(I195*H195,2)</f>
        <v>0</v>
      </c>
      <c r="K195" s="212"/>
      <c r="L195" s="44"/>
      <c r="M195" s="213" t="s">
        <v>19</v>
      </c>
      <c r="N195" s="214" t="s">
        <v>46</v>
      </c>
      <c r="O195" s="84"/>
      <c r="P195" s="215">
        <f>O195*H195</f>
        <v>0</v>
      </c>
      <c r="Q195" s="215">
        <v>0.42368</v>
      </c>
      <c r="R195" s="215">
        <f>Q195*H195</f>
        <v>0.42368</v>
      </c>
      <c r="S195" s="215">
        <v>0</v>
      </c>
      <c r="T195" s="21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7" t="s">
        <v>126</v>
      </c>
      <c r="AT195" s="217" t="s">
        <v>122</v>
      </c>
      <c r="AU195" s="217" t="s">
        <v>85</v>
      </c>
      <c r="AY195" s="17" t="s">
        <v>120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7" t="s">
        <v>83</v>
      </c>
      <c r="BK195" s="218">
        <f>ROUND(I195*H195,2)</f>
        <v>0</v>
      </c>
      <c r="BL195" s="17" t="s">
        <v>126</v>
      </c>
      <c r="BM195" s="217" t="s">
        <v>282</v>
      </c>
    </row>
    <row r="196" s="13" customFormat="1">
      <c r="A196" s="13"/>
      <c r="B196" s="219"/>
      <c r="C196" s="220"/>
      <c r="D196" s="221" t="s">
        <v>128</v>
      </c>
      <c r="E196" s="222" t="s">
        <v>19</v>
      </c>
      <c r="F196" s="223" t="s">
        <v>283</v>
      </c>
      <c r="G196" s="220"/>
      <c r="H196" s="224">
        <v>1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0" t="s">
        <v>128</v>
      </c>
      <c r="AU196" s="230" t="s">
        <v>85</v>
      </c>
      <c r="AV196" s="13" t="s">
        <v>85</v>
      </c>
      <c r="AW196" s="13" t="s">
        <v>36</v>
      </c>
      <c r="AX196" s="13" t="s">
        <v>83</v>
      </c>
      <c r="AY196" s="230" t="s">
        <v>120</v>
      </c>
    </row>
    <row r="197" s="2" customFormat="1" ht="14.4" customHeight="1">
      <c r="A197" s="38"/>
      <c r="B197" s="39"/>
      <c r="C197" s="205" t="s">
        <v>284</v>
      </c>
      <c r="D197" s="205" t="s">
        <v>122</v>
      </c>
      <c r="E197" s="206" t="s">
        <v>285</v>
      </c>
      <c r="F197" s="207" t="s">
        <v>286</v>
      </c>
      <c r="G197" s="208" t="s">
        <v>281</v>
      </c>
      <c r="H197" s="209">
        <v>4</v>
      </c>
      <c r="I197" s="210"/>
      <c r="J197" s="211">
        <f>ROUND(I197*H197,2)</f>
        <v>0</v>
      </c>
      <c r="K197" s="212"/>
      <c r="L197" s="44"/>
      <c r="M197" s="213" t="s">
        <v>19</v>
      </c>
      <c r="N197" s="214" t="s">
        <v>46</v>
      </c>
      <c r="O197" s="84"/>
      <c r="P197" s="215">
        <f>O197*H197</f>
        <v>0</v>
      </c>
      <c r="Q197" s="215">
        <v>0.42080000000000001</v>
      </c>
      <c r="R197" s="215">
        <f>Q197*H197</f>
        <v>1.6832</v>
      </c>
      <c r="S197" s="215">
        <v>0</v>
      </c>
      <c r="T197" s="21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7" t="s">
        <v>126</v>
      </c>
      <c r="AT197" s="217" t="s">
        <v>122</v>
      </c>
      <c r="AU197" s="217" t="s">
        <v>85</v>
      </c>
      <c r="AY197" s="17" t="s">
        <v>120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7" t="s">
        <v>83</v>
      </c>
      <c r="BK197" s="218">
        <f>ROUND(I197*H197,2)</f>
        <v>0</v>
      </c>
      <c r="BL197" s="17" t="s">
        <v>126</v>
      </c>
      <c r="BM197" s="217" t="s">
        <v>287</v>
      </c>
    </row>
    <row r="198" s="13" customFormat="1">
      <c r="A198" s="13"/>
      <c r="B198" s="219"/>
      <c r="C198" s="220"/>
      <c r="D198" s="221" t="s">
        <v>128</v>
      </c>
      <c r="E198" s="222" t="s">
        <v>19</v>
      </c>
      <c r="F198" s="223" t="s">
        <v>126</v>
      </c>
      <c r="G198" s="220"/>
      <c r="H198" s="224">
        <v>4</v>
      </c>
      <c r="I198" s="225"/>
      <c r="J198" s="220"/>
      <c r="K198" s="220"/>
      <c r="L198" s="226"/>
      <c r="M198" s="227"/>
      <c r="N198" s="228"/>
      <c r="O198" s="228"/>
      <c r="P198" s="228"/>
      <c r="Q198" s="228"/>
      <c r="R198" s="228"/>
      <c r="S198" s="228"/>
      <c r="T198" s="22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0" t="s">
        <v>128</v>
      </c>
      <c r="AU198" s="230" t="s">
        <v>85</v>
      </c>
      <c r="AV198" s="13" t="s">
        <v>85</v>
      </c>
      <c r="AW198" s="13" t="s">
        <v>36</v>
      </c>
      <c r="AX198" s="13" t="s">
        <v>83</v>
      </c>
      <c r="AY198" s="230" t="s">
        <v>120</v>
      </c>
    </row>
    <row r="199" s="2" customFormat="1" ht="24.15" customHeight="1">
      <c r="A199" s="38"/>
      <c r="B199" s="39"/>
      <c r="C199" s="205" t="s">
        <v>288</v>
      </c>
      <c r="D199" s="205" t="s">
        <v>122</v>
      </c>
      <c r="E199" s="206" t="s">
        <v>289</v>
      </c>
      <c r="F199" s="207" t="s">
        <v>290</v>
      </c>
      <c r="G199" s="208" t="s">
        <v>281</v>
      </c>
      <c r="H199" s="209">
        <v>3</v>
      </c>
      <c r="I199" s="210"/>
      <c r="J199" s="211">
        <f>ROUND(I199*H199,2)</f>
        <v>0</v>
      </c>
      <c r="K199" s="212"/>
      <c r="L199" s="44"/>
      <c r="M199" s="213" t="s">
        <v>19</v>
      </c>
      <c r="N199" s="214" t="s">
        <v>46</v>
      </c>
      <c r="O199" s="84"/>
      <c r="P199" s="215">
        <f>O199*H199</f>
        <v>0</v>
      </c>
      <c r="Q199" s="215">
        <v>0.31108000000000002</v>
      </c>
      <c r="R199" s="215">
        <f>Q199*H199</f>
        <v>0.93324000000000007</v>
      </c>
      <c r="S199" s="215">
        <v>0</v>
      </c>
      <c r="T199" s="21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7" t="s">
        <v>126</v>
      </c>
      <c r="AT199" s="217" t="s">
        <v>122</v>
      </c>
      <c r="AU199" s="217" t="s">
        <v>85</v>
      </c>
      <c r="AY199" s="17" t="s">
        <v>120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7" t="s">
        <v>83</v>
      </c>
      <c r="BK199" s="218">
        <f>ROUND(I199*H199,2)</f>
        <v>0</v>
      </c>
      <c r="BL199" s="17" t="s">
        <v>126</v>
      </c>
      <c r="BM199" s="217" t="s">
        <v>291</v>
      </c>
    </row>
    <row r="200" s="13" customFormat="1">
      <c r="A200" s="13"/>
      <c r="B200" s="219"/>
      <c r="C200" s="220"/>
      <c r="D200" s="221" t="s">
        <v>128</v>
      </c>
      <c r="E200" s="222" t="s">
        <v>19</v>
      </c>
      <c r="F200" s="223" t="s">
        <v>292</v>
      </c>
      <c r="G200" s="220"/>
      <c r="H200" s="224">
        <v>3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0" t="s">
        <v>128</v>
      </c>
      <c r="AU200" s="230" t="s">
        <v>85</v>
      </c>
      <c r="AV200" s="13" t="s">
        <v>85</v>
      </c>
      <c r="AW200" s="13" t="s">
        <v>36</v>
      </c>
      <c r="AX200" s="13" t="s">
        <v>83</v>
      </c>
      <c r="AY200" s="230" t="s">
        <v>120</v>
      </c>
    </row>
    <row r="201" s="12" customFormat="1" ht="22.8" customHeight="1">
      <c r="A201" s="12"/>
      <c r="B201" s="189"/>
      <c r="C201" s="190"/>
      <c r="D201" s="191" t="s">
        <v>74</v>
      </c>
      <c r="E201" s="203" t="s">
        <v>177</v>
      </c>
      <c r="F201" s="203" t="s">
        <v>293</v>
      </c>
      <c r="G201" s="190"/>
      <c r="H201" s="190"/>
      <c r="I201" s="193"/>
      <c r="J201" s="204">
        <f>BK201</f>
        <v>0</v>
      </c>
      <c r="K201" s="190"/>
      <c r="L201" s="195"/>
      <c r="M201" s="196"/>
      <c r="N201" s="197"/>
      <c r="O201" s="197"/>
      <c r="P201" s="198">
        <f>SUM(P202:P221)</f>
        <v>0</v>
      </c>
      <c r="Q201" s="197"/>
      <c r="R201" s="198">
        <f>SUM(R202:R221)</f>
        <v>25.920374800000001</v>
      </c>
      <c r="S201" s="197"/>
      <c r="T201" s="199">
        <f>SUM(T202:T221)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83</v>
      </c>
      <c r="AT201" s="201" t="s">
        <v>74</v>
      </c>
      <c r="AU201" s="201" t="s">
        <v>83</v>
      </c>
      <c r="AY201" s="200" t="s">
        <v>120</v>
      </c>
      <c r="BK201" s="202">
        <f>SUM(BK202:BK221)</f>
        <v>0</v>
      </c>
    </row>
    <row r="202" s="2" customFormat="1" ht="24.15" customHeight="1">
      <c r="A202" s="38"/>
      <c r="B202" s="39"/>
      <c r="C202" s="205" t="s">
        <v>294</v>
      </c>
      <c r="D202" s="205" t="s">
        <v>122</v>
      </c>
      <c r="E202" s="206" t="s">
        <v>295</v>
      </c>
      <c r="F202" s="207" t="s">
        <v>296</v>
      </c>
      <c r="G202" s="208" t="s">
        <v>297</v>
      </c>
      <c r="H202" s="209">
        <v>20.5</v>
      </c>
      <c r="I202" s="210"/>
      <c r="J202" s="211">
        <f>ROUND(I202*H202,2)</f>
        <v>0</v>
      </c>
      <c r="K202" s="212"/>
      <c r="L202" s="44"/>
      <c r="M202" s="213" t="s">
        <v>19</v>
      </c>
      <c r="N202" s="214" t="s">
        <v>46</v>
      </c>
      <c r="O202" s="84"/>
      <c r="P202" s="215">
        <f>O202*H202</f>
        <v>0</v>
      </c>
      <c r="Q202" s="215">
        <v>0.15540000000000001</v>
      </c>
      <c r="R202" s="215">
        <f>Q202*H202</f>
        <v>3.1857000000000002</v>
      </c>
      <c r="S202" s="215">
        <v>0</v>
      </c>
      <c r="T202" s="21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7" t="s">
        <v>126</v>
      </c>
      <c r="AT202" s="217" t="s">
        <v>122</v>
      </c>
      <c r="AU202" s="217" t="s">
        <v>85</v>
      </c>
      <c r="AY202" s="17" t="s">
        <v>120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7" t="s">
        <v>83</v>
      </c>
      <c r="BK202" s="218">
        <f>ROUND(I202*H202,2)</f>
        <v>0</v>
      </c>
      <c r="BL202" s="17" t="s">
        <v>126</v>
      </c>
      <c r="BM202" s="217" t="s">
        <v>298</v>
      </c>
    </row>
    <row r="203" s="13" customFormat="1">
      <c r="A203" s="13"/>
      <c r="B203" s="219"/>
      <c r="C203" s="220"/>
      <c r="D203" s="221" t="s">
        <v>128</v>
      </c>
      <c r="E203" s="222" t="s">
        <v>19</v>
      </c>
      <c r="F203" s="223" t="s">
        <v>299</v>
      </c>
      <c r="G203" s="220"/>
      <c r="H203" s="224">
        <v>8.5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0" t="s">
        <v>128</v>
      </c>
      <c r="AU203" s="230" t="s">
        <v>85</v>
      </c>
      <c r="AV203" s="13" t="s">
        <v>85</v>
      </c>
      <c r="AW203" s="13" t="s">
        <v>36</v>
      </c>
      <c r="AX203" s="13" t="s">
        <v>75</v>
      </c>
      <c r="AY203" s="230" t="s">
        <v>120</v>
      </c>
    </row>
    <row r="204" s="13" customFormat="1">
      <c r="A204" s="13"/>
      <c r="B204" s="219"/>
      <c r="C204" s="220"/>
      <c r="D204" s="221" t="s">
        <v>128</v>
      </c>
      <c r="E204" s="222" t="s">
        <v>19</v>
      </c>
      <c r="F204" s="223" t="s">
        <v>300</v>
      </c>
      <c r="G204" s="220"/>
      <c r="H204" s="224">
        <v>7.5999999999999996</v>
      </c>
      <c r="I204" s="225"/>
      <c r="J204" s="220"/>
      <c r="K204" s="220"/>
      <c r="L204" s="226"/>
      <c r="M204" s="227"/>
      <c r="N204" s="228"/>
      <c r="O204" s="228"/>
      <c r="P204" s="228"/>
      <c r="Q204" s="228"/>
      <c r="R204" s="228"/>
      <c r="S204" s="228"/>
      <c r="T204" s="22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0" t="s">
        <v>128</v>
      </c>
      <c r="AU204" s="230" t="s">
        <v>85</v>
      </c>
      <c r="AV204" s="13" t="s">
        <v>85</v>
      </c>
      <c r="AW204" s="13" t="s">
        <v>36</v>
      </c>
      <c r="AX204" s="13" t="s">
        <v>75</v>
      </c>
      <c r="AY204" s="230" t="s">
        <v>120</v>
      </c>
    </row>
    <row r="205" s="13" customFormat="1">
      <c r="A205" s="13"/>
      <c r="B205" s="219"/>
      <c r="C205" s="220"/>
      <c r="D205" s="221" t="s">
        <v>128</v>
      </c>
      <c r="E205" s="222" t="s">
        <v>19</v>
      </c>
      <c r="F205" s="223" t="s">
        <v>301</v>
      </c>
      <c r="G205" s="220"/>
      <c r="H205" s="224">
        <v>4.4000000000000004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0" t="s">
        <v>128</v>
      </c>
      <c r="AU205" s="230" t="s">
        <v>85</v>
      </c>
      <c r="AV205" s="13" t="s">
        <v>85</v>
      </c>
      <c r="AW205" s="13" t="s">
        <v>36</v>
      </c>
      <c r="AX205" s="13" t="s">
        <v>75</v>
      </c>
      <c r="AY205" s="230" t="s">
        <v>120</v>
      </c>
    </row>
    <row r="206" s="14" customFormat="1">
      <c r="A206" s="14"/>
      <c r="B206" s="231"/>
      <c r="C206" s="232"/>
      <c r="D206" s="221" t="s">
        <v>128</v>
      </c>
      <c r="E206" s="233" t="s">
        <v>19</v>
      </c>
      <c r="F206" s="234" t="s">
        <v>135</v>
      </c>
      <c r="G206" s="232"/>
      <c r="H206" s="235">
        <v>20.5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1" t="s">
        <v>128</v>
      </c>
      <c r="AU206" s="241" t="s">
        <v>85</v>
      </c>
      <c r="AV206" s="14" t="s">
        <v>126</v>
      </c>
      <c r="AW206" s="14" t="s">
        <v>36</v>
      </c>
      <c r="AX206" s="14" t="s">
        <v>83</v>
      </c>
      <c r="AY206" s="241" t="s">
        <v>120</v>
      </c>
    </row>
    <row r="207" s="2" customFormat="1" ht="14.4" customHeight="1">
      <c r="A207" s="38"/>
      <c r="B207" s="39"/>
      <c r="C207" s="246" t="s">
        <v>302</v>
      </c>
      <c r="D207" s="246" t="s">
        <v>170</v>
      </c>
      <c r="E207" s="247" t="s">
        <v>303</v>
      </c>
      <c r="F207" s="248" t="s">
        <v>304</v>
      </c>
      <c r="G207" s="249" t="s">
        <v>297</v>
      </c>
      <c r="H207" s="250">
        <v>21.524999999999999</v>
      </c>
      <c r="I207" s="251"/>
      <c r="J207" s="252">
        <f>ROUND(I207*H207,2)</f>
        <v>0</v>
      </c>
      <c r="K207" s="253"/>
      <c r="L207" s="254"/>
      <c r="M207" s="255" t="s">
        <v>19</v>
      </c>
      <c r="N207" s="256" t="s">
        <v>46</v>
      </c>
      <c r="O207" s="84"/>
      <c r="P207" s="215">
        <f>O207*H207</f>
        <v>0</v>
      </c>
      <c r="Q207" s="215">
        <v>0.048300000000000003</v>
      </c>
      <c r="R207" s="215">
        <f>Q207*H207</f>
        <v>1.0396574999999999</v>
      </c>
      <c r="S207" s="215">
        <v>0</v>
      </c>
      <c r="T207" s="21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7" t="s">
        <v>169</v>
      </c>
      <c r="AT207" s="217" t="s">
        <v>170</v>
      </c>
      <c r="AU207" s="217" t="s">
        <v>85</v>
      </c>
      <c r="AY207" s="17" t="s">
        <v>120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7" t="s">
        <v>83</v>
      </c>
      <c r="BK207" s="218">
        <f>ROUND(I207*H207,2)</f>
        <v>0</v>
      </c>
      <c r="BL207" s="17" t="s">
        <v>126</v>
      </c>
      <c r="BM207" s="217" t="s">
        <v>305</v>
      </c>
    </row>
    <row r="208" s="13" customFormat="1">
      <c r="A208" s="13"/>
      <c r="B208" s="219"/>
      <c r="C208" s="220"/>
      <c r="D208" s="221" t="s">
        <v>128</v>
      </c>
      <c r="E208" s="220"/>
      <c r="F208" s="223" t="s">
        <v>306</v>
      </c>
      <c r="G208" s="220"/>
      <c r="H208" s="224">
        <v>21.524999999999999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0" t="s">
        <v>128</v>
      </c>
      <c r="AU208" s="230" t="s">
        <v>85</v>
      </c>
      <c r="AV208" s="13" t="s">
        <v>85</v>
      </c>
      <c r="AW208" s="13" t="s">
        <v>4</v>
      </c>
      <c r="AX208" s="13" t="s">
        <v>83</v>
      </c>
      <c r="AY208" s="230" t="s">
        <v>120</v>
      </c>
    </row>
    <row r="209" s="2" customFormat="1" ht="24.15" customHeight="1">
      <c r="A209" s="38"/>
      <c r="B209" s="39"/>
      <c r="C209" s="205" t="s">
        <v>307</v>
      </c>
      <c r="D209" s="205" t="s">
        <v>122</v>
      </c>
      <c r="E209" s="206" t="s">
        <v>308</v>
      </c>
      <c r="F209" s="207" t="s">
        <v>309</v>
      </c>
      <c r="G209" s="208" t="s">
        <v>297</v>
      </c>
      <c r="H209" s="209">
        <v>109.49</v>
      </c>
      <c r="I209" s="210"/>
      <c r="J209" s="211">
        <f>ROUND(I209*H209,2)</f>
        <v>0</v>
      </c>
      <c r="K209" s="212"/>
      <c r="L209" s="44"/>
      <c r="M209" s="213" t="s">
        <v>19</v>
      </c>
      <c r="N209" s="214" t="s">
        <v>46</v>
      </c>
      <c r="O209" s="84"/>
      <c r="P209" s="215">
        <f>O209*H209</f>
        <v>0</v>
      </c>
      <c r="Q209" s="215">
        <v>0.1295</v>
      </c>
      <c r="R209" s="215">
        <f>Q209*H209</f>
        <v>14.178955</v>
      </c>
      <c r="S209" s="215">
        <v>0</v>
      </c>
      <c r="T209" s="21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7" t="s">
        <v>126</v>
      </c>
      <c r="AT209" s="217" t="s">
        <v>122</v>
      </c>
      <c r="AU209" s="217" t="s">
        <v>85</v>
      </c>
      <c r="AY209" s="17" t="s">
        <v>120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7" t="s">
        <v>83</v>
      </c>
      <c r="BK209" s="218">
        <f>ROUND(I209*H209,2)</f>
        <v>0</v>
      </c>
      <c r="BL209" s="17" t="s">
        <v>126</v>
      </c>
      <c r="BM209" s="217" t="s">
        <v>310</v>
      </c>
    </row>
    <row r="210" s="13" customFormat="1">
      <c r="A210" s="13"/>
      <c r="B210" s="219"/>
      <c r="C210" s="220"/>
      <c r="D210" s="221" t="s">
        <v>128</v>
      </c>
      <c r="E210" s="222" t="s">
        <v>19</v>
      </c>
      <c r="F210" s="223" t="s">
        <v>311</v>
      </c>
      <c r="G210" s="220"/>
      <c r="H210" s="224">
        <v>129.99000000000001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0" t="s">
        <v>128</v>
      </c>
      <c r="AU210" s="230" t="s">
        <v>85</v>
      </c>
      <c r="AV210" s="13" t="s">
        <v>85</v>
      </c>
      <c r="AW210" s="13" t="s">
        <v>36</v>
      </c>
      <c r="AX210" s="13" t="s">
        <v>75</v>
      </c>
      <c r="AY210" s="230" t="s">
        <v>120</v>
      </c>
    </row>
    <row r="211" s="13" customFormat="1">
      <c r="A211" s="13"/>
      <c r="B211" s="219"/>
      <c r="C211" s="220"/>
      <c r="D211" s="221" t="s">
        <v>128</v>
      </c>
      <c r="E211" s="222" t="s">
        <v>19</v>
      </c>
      <c r="F211" s="223" t="s">
        <v>312</v>
      </c>
      <c r="G211" s="220"/>
      <c r="H211" s="224">
        <v>-20.5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0" t="s">
        <v>128</v>
      </c>
      <c r="AU211" s="230" t="s">
        <v>85</v>
      </c>
      <c r="AV211" s="13" t="s">
        <v>85</v>
      </c>
      <c r="AW211" s="13" t="s">
        <v>36</v>
      </c>
      <c r="AX211" s="13" t="s">
        <v>75</v>
      </c>
      <c r="AY211" s="230" t="s">
        <v>120</v>
      </c>
    </row>
    <row r="212" s="14" customFormat="1">
      <c r="A212" s="14"/>
      <c r="B212" s="231"/>
      <c r="C212" s="232"/>
      <c r="D212" s="221" t="s">
        <v>128</v>
      </c>
      <c r="E212" s="233" t="s">
        <v>19</v>
      </c>
      <c r="F212" s="234" t="s">
        <v>135</v>
      </c>
      <c r="G212" s="232"/>
      <c r="H212" s="235">
        <v>109.49</v>
      </c>
      <c r="I212" s="236"/>
      <c r="J212" s="232"/>
      <c r="K212" s="232"/>
      <c r="L212" s="237"/>
      <c r="M212" s="238"/>
      <c r="N212" s="239"/>
      <c r="O212" s="239"/>
      <c r="P212" s="239"/>
      <c r="Q212" s="239"/>
      <c r="R212" s="239"/>
      <c r="S212" s="239"/>
      <c r="T212" s="24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1" t="s">
        <v>128</v>
      </c>
      <c r="AU212" s="241" t="s">
        <v>85</v>
      </c>
      <c r="AV212" s="14" t="s">
        <v>126</v>
      </c>
      <c r="AW212" s="14" t="s">
        <v>36</v>
      </c>
      <c r="AX212" s="14" t="s">
        <v>83</v>
      </c>
      <c r="AY212" s="241" t="s">
        <v>120</v>
      </c>
    </row>
    <row r="213" s="2" customFormat="1" ht="14.4" customHeight="1">
      <c r="A213" s="38"/>
      <c r="B213" s="39"/>
      <c r="C213" s="246" t="s">
        <v>313</v>
      </c>
      <c r="D213" s="246" t="s">
        <v>170</v>
      </c>
      <c r="E213" s="247" t="s">
        <v>314</v>
      </c>
      <c r="F213" s="248" t="s">
        <v>315</v>
      </c>
      <c r="G213" s="249" t="s">
        <v>297</v>
      </c>
      <c r="H213" s="250">
        <v>133.88999999999999</v>
      </c>
      <c r="I213" s="251"/>
      <c r="J213" s="252">
        <f>ROUND(I213*H213,2)</f>
        <v>0</v>
      </c>
      <c r="K213" s="253"/>
      <c r="L213" s="254"/>
      <c r="M213" s="255" t="s">
        <v>19</v>
      </c>
      <c r="N213" s="256" t="s">
        <v>46</v>
      </c>
      <c r="O213" s="84"/>
      <c r="P213" s="215">
        <f>O213*H213</f>
        <v>0</v>
      </c>
      <c r="Q213" s="215">
        <v>0.056120000000000003</v>
      </c>
      <c r="R213" s="215">
        <f>Q213*H213</f>
        <v>7.5139068</v>
      </c>
      <c r="S213" s="215">
        <v>0</v>
      </c>
      <c r="T213" s="21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7" t="s">
        <v>169</v>
      </c>
      <c r="AT213" s="217" t="s">
        <v>170</v>
      </c>
      <c r="AU213" s="217" t="s">
        <v>85</v>
      </c>
      <c r="AY213" s="17" t="s">
        <v>120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7" t="s">
        <v>83</v>
      </c>
      <c r="BK213" s="218">
        <f>ROUND(I213*H213,2)</f>
        <v>0</v>
      </c>
      <c r="BL213" s="17" t="s">
        <v>126</v>
      </c>
      <c r="BM213" s="217" t="s">
        <v>316</v>
      </c>
    </row>
    <row r="214" s="13" customFormat="1">
      <c r="A214" s="13"/>
      <c r="B214" s="219"/>
      <c r="C214" s="220"/>
      <c r="D214" s="221" t="s">
        <v>128</v>
      </c>
      <c r="E214" s="220"/>
      <c r="F214" s="223" t="s">
        <v>317</v>
      </c>
      <c r="G214" s="220"/>
      <c r="H214" s="224">
        <v>133.88999999999999</v>
      </c>
      <c r="I214" s="225"/>
      <c r="J214" s="220"/>
      <c r="K214" s="220"/>
      <c r="L214" s="226"/>
      <c r="M214" s="227"/>
      <c r="N214" s="228"/>
      <c r="O214" s="228"/>
      <c r="P214" s="228"/>
      <c r="Q214" s="228"/>
      <c r="R214" s="228"/>
      <c r="S214" s="228"/>
      <c r="T214" s="22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0" t="s">
        <v>128</v>
      </c>
      <c r="AU214" s="230" t="s">
        <v>85</v>
      </c>
      <c r="AV214" s="13" t="s">
        <v>85</v>
      </c>
      <c r="AW214" s="13" t="s">
        <v>4</v>
      </c>
      <c r="AX214" s="13" t="s">
        <v>83</v>
      </c>
      <c r="AY214" s="230" t="s">
        <v>120</v>
      </c>
    </row>
    <row r="215" s="2" customFormat="1" ht="14.4" customHeight="1">
      <c r="A215" s="38"/>
      <c r="B215" s="39"/>
      <c r="C215" s="205" t="s">
        <v>318</v>
      </c>
      <c r="D215" s="205" t="s">
        <v>122</v>
      </c>
      <c r="E215" s="206" t="s">
        <v>319</v>
      </c>
      <c r="F215" s="207" t="s">
        <v>320</v>
      </c>
      <c r="G215" s="208" t="s">
        <v>297</v>
      </c>
      <c r="H215" s="209">
        <v>23.949999999999999</v>
      </c>
      <c r="I215" s="210"/>
      <c r="J215" s="211">
        <f>ROUND(I215*H215,2)</f>
        <v>0</v>
      </c>
      <c r="K215" s="212"/>
      <c r="L215" s="44"/>
      <c r="M215" s="213" t="s">
        <v>19</v>
      </c>
      <c r="N215" s="214" t="s">
        <v>46</v>
      </c>
      <c r="O215" s="84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17" t="s">
        <v>126</v>
      </c>
      <c r="AT215" s="217" t="s">
        <v>122</v>
      </c>
      <c r="AU215" s="217" t="s">
        <v>85</v>
      </c>
      <c r="AY215" s="17" t="s">
        <v>120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7" t="s">
        <v>83</v>
      </c>
      <c r="BK215" s="218">
        <f>ROUND(I215*H215,2)</f>
        <v>0</v>
      </c>
      <c r="BL215" s="17" t="s">
        <v>126</v>
      </c>
      <c r="BM215" s="217" t="s">
        <v>321</v>
      </c>
    </row>
    <row r="216" s="2" customFormat="1" ht="24.15" customHeight="1">
      <c r="A216" s="38"/>
      <c r="B216" s="39"/>
      <c r="C216" s="205" t="s">
        <v>322</v>
      </c>
      <c r="D216" s="205" t="s">
        <v>122</v>
      </c>
      <c r="E216" s="206" t="s">
        <v>323</v>
      </c>
      <c r="F216" s="207" t="s">
        <v>324</v>
      </c>
      <c r="G216" s="208" t="s">
        <v>297</v>
      </c>
      <c r="H216" s="209">
        <v>23.949999999999999</v>
      </c>
      <c r="I216" s="210"/>
      <c r="J216" s="211">
        <f>ROUND(I216*H216,2)</f>
        <v>0</v>
      </c>
      <c r="K216" s="212"/>
      <c r="L216" s="44"/>
      <c r="M216" s="213" t="s">
        <v>19</v>
      </c>
      <c r="N216" s="214" t="s">
        <v>46</v>
      </c>
      <c r="O216" s="84"/>
      <c r="P216" s="215">
        <f>O216*H216</f>
        <v>0</v>
      </c>
      <c r="Q216" s="215">
        <v>9.0000000000000006E-05</v>
      </c>
      <c r="R216" s="215">
        <f>Q216*H216</f>
        <v>0.0021554999999999999</v>
      </c>
      <c r="S216" s="215">
        <v>0</v>
      </c>
      <c r="T216" s="21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7" t="s">
        <v>126</v>
      </c>
      <c r="AT216" s="217" t="s">
        <v>122</v>
      </c>
      <c r="AU216" s="217" t="s">
        <v>85</v>
      </c>
      <c r="AY216" s="17" t="s">
        <v>120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7" t="s">
        <v>83</v>
      </c>
      <c r="BK216" s="218">
        <f>ROUND(I216*H216,2)</f>
        <v>0</v>
      </c>
      <c r="BL216" s="17" t="s">
        <v>126</v>
      </c>
      <c r="BM216" s="217" t="s">
        <v>325</v>
      </c>
    </row>
    <row r="217" s="2" customFormat="1" ht="14.4" customHeight="1">
      <c r="A217" s="38"/>
      <c r="B217" s="39"/>
      <c r="C217" s="205" t="s">
        <v>326</v>
      </c>
      <c r="D217" s="205" t="s">
        <v>122</v>
      </c>
      <c r="E217" s="206" t="s">
        <v>327</v>
      </c>
      <c r="F217" s="207" t="s">
        <v>328</v>
      </c>
      <c r="G217" s="208" t="s">
        <v>297</v>
      </c>
      <c r="H217" s="209">
        <v>23.949999999999999</v>
      </c>
      <c r="I217" s="210"/>
      <c r="J217" s="211">
        <f>ROUND(I217*H217,2)</f>
        <v>0</v>
      </c>
      <c r="K217" s="212"/>
      <c r="L217" s="44"/>
      <c r="M217" s="213" t="s">
        <v>19</v>
      </c>
      <c r="N217" s="214" t="s">
        <v>46</v>
      </c>
      <c r="O217" s="84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7" t="s">
        <v>126</v>
      </c>
      <c r="AT217" s="217" t="s">
        <v>122</v>
      </c>
      <c r="AU217" s="217" t="s">
        <v>85</v>
      </c>
      <c r="AY217" s="17" t="s">
        <v>120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7" t="s">
        <v>83</v>
      </c>
      <c r="BK217" s="218">
        <f>ROUND(I217*H217,2)</f>
        <v>0</v>
      </c>
      <c r="BL217" s="17" t="s">
        <v>126</v>
      </c>
      <c r="BM217" s="217" t="s">
        <v>329</v>
      </c>
    </row>
    <row r="218" s="13" customFormat="1">
      <c r="A218" s="13"/>
      <c r="B218" s="219"/>
      <c r="C218" s="220"/>
      <c r="D218" s="221" t="s">
        <v>128</v>
      </c>
      <c r="E218" s="222" t="s">
        <v>19</v>
      </c>
      <c r="F218" s="223" t="s">
        <v>330</v>
      </c>
      <c r="G218" s="220"/>
      <c r="H218" s="224">
        <v>7.9000000000000004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0" t="s">
        <v>128</v>
      </c>
      <c r="AU218" s="230" t="s">
        <v>85</v>
      </c>
      <c r="AV218" s="13" t="s">
        <v>85</v>
      </c>
      <c r="AW218" s="13" t="s">
        <v>36</v>
      </c>
      <c r="AX218" s="13" t="s">
        <v>75</v>
      </c>
      <c r="AY218" s="230" t="s">
        <v>120</v>
      </c>
    </row>
    <row r="219" s="13" customFormat="1">
      <c r="A219" s="13"/>
      <c r="B219" s="219"/>
      <c r="C219" s="220"/>
      <c r="D219" s="221" t="s">
        <v>128</v>
      </c>
      <c r="E219" s="222" t="s">
        <v>19</v>
      </c>
      <c r="F219" s="223" t="s">
        <v>331</v>
      </c>
      <c r="G219" s="220"/>
      <c r="H219" s="224">
        <v>9.75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0" t="s">
        <v>128</v>
      </c>
      <c r="AU219" s="230" t="s">
        <v>85</v>
      </c>
      <c r="AV219" s="13" t="s">
        <v>85</v>
      </c>
      <c r="AW219" s="13" t="s">
        <v>36</v>
      </c>
      <c r="AX219" s="13" t="s">
        <v>75</v>
      </c>
      <c r="AY219" s="230" t="s">
        <v>120</v>
      </c>
    </row>
    <row r="220" s="13" customFormat="1">
      <c r="A220" s="13"/>
      <c r="B220" s="219"/>
      <c r="C220" s="220"/>
      <c r="D220" s="221" t="s">
        <v>128</v>
      </c>
      <c r="E220" s="222" t="s">
        <v>19</v>
      </c>
      <c r="F220" s="223" t="s">
        <v>332</v>
      </c>
      <c r="G220" s="220"/>
      <c r="H220" s="224">
        <v>6.2999999999999998</v>
      </c>
      <c r="I220" s="225"/>
      <c r="J220" s="220"/>
      <c r="K220" s="220"/>
      <c r="L220" s="226"/>
      <c r="M220" s="227"/>
      <c r="N220" s="228"/>
      <c r="O220" s="228"/>
      <c r="P220" s="228"/>
      <c r="Q220" s="228"/>
      <c r="R220" s="228"/>
      <c r="S220" s="228"/>
      <c r="T220" s="22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0" t="s">
        <v>128</v>
      </c>
      <c r="AU220" s="230" t="s">
        <v>85</v>
      </c>
      <c r="AV220" s="13" t="s">
        <v>85</v>
      </c>
      <c r="AW220" s="13" t="s">
        <v>36</v>
      </c>
      <c r="AX220" s="13" t="s">
        <v>75</v>
      </c>
      <c r="AY220" s="230" t="s">
        <v>120</v>
      </c>
    </row>
    <row r="221" s="14" customFormat="1">
      <c r="A221" s="14"/>
      <c r="B221" s="231"/>
      <c r="C221" s="232"/>
      <c r="D221" s="221" t="s">
        <v>128</v>
      </c>
      <c r="E221" s="233" t="s">
        <v>19</v>
      </c>
      <c r="F221" s="234" t="s">
        <v>135</v>
      </c>
      <c r="G221" s="232"/>
      <c r="H221" s="235">
        <v>23.949999999999999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1" t="s">
        <v>128</v>
      </c>
      <c r="AU221" s="241" t="s">
        <v>85</v>
      </c>
      <c r="AV221" s="14" t="s">
        <v>126</v>
      </c>
      <c r="AW221" s="14" t="s">
        <v>36</v>
      </c>
      <c r="AX221" s="14" t="s">
        <v>83</v>
      </c>
      <c r="AY221" s="241" t="s">
        <v>120</v>
      </c>
    </row>
    <row r="222" s="12" customFormat="1" ht="22.8" customHeight="1">
      <c r="A222" s="12"/>
      <c r="B222" s="189"/>
      <c r="C222" s="190"/>
      <c r="D222" s="191" t="s">
        <v>74</v>
      </c>
      <c r="E222" s="203" t="s">
        <v>333</v>
      </c>
      <c r="F222" s="203" t="s">
        <v>334</v>
      </c>
      <c r="G222" s="190"/>
      <c r="H222" s="190"/>
      <c r="I222" s="193"/>
      <c r="J222" s="204">
        <f>BK222</f>
        <v>0</v>
      </c>
      <c r="K222" s="190"/>
      <c r="L222" s="195"/>
      <c r="M222" s="196"/>
      <c r="N222" s="197"/>
      <c r="O222" s="197"/>
      <c r="P222" s="198">
        <f>SUM(P223:P229)</f>
        <v>0</v>
      </c>
      <c r="Q222" s="197"/>
      <c r="R222" s="198">
        <f>SUM(R223:R229)</f>
        <v>0</v>
      </c>
      <c r="S222" s="197"/>
      <c r="T222" s="199">
        <f>SUM(T223:T229)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0" t="s">
        <v>83</v>
      </c>
      <c r="AT222" s="201" t="s">
        <v>74</v>
      </c>
      <c r="AU222" s="201" t="s">
        <v>83</v>
      </c>
      <c r="AY222" s="200" t="s">
        <v>120</v>
      </c>
      <c r="BK222" s="202">
        <f>SUM(BK223:BK229)</f>
        <v>0</v>
      </c>
    </row>
    <row r="223" s="2" customFormat="1" ht="24.15" customHeight="1">
      <c r="A223" s="38"/>
      <c r="B223" s="39"/>
      <c r="C223" s="205" t="s">
        <v>335</v>
      </c>
      <c r="D223" s="205" t="s">
        <v>122</v>
      </c>
      <c r="E223" s="206" t="s">
        <v>336</v>
      </c>
      <c r="F223" s="207" t="s">
        <v>337</v>
      </c>
      <c r="G223" s="208" t="s">
        <v>173</v>
      </c>
      <c r="H223" s="209">
        <v>576.88400000000001</v>
      </c>
      <c r="I223" s="210"/>
      <c r="J223" s="211">
        <f>ROUND(I223*H223,2)</f>
        <v>0</v>
      </c>
      <c r="K223" s="212"/>
      <c r="L223" s="44"/>
      <c r="M223" s="213" t="s">
        <v>19</v>
      </c>
      <c r="N223" s="214" t="s">
        <v>46</v>
      </c>
      <c r="O223" s="84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7" t="s">
        <v>126</v>
      </c>
      <c r="AT223" s="217" t="s">
        <v>122</v>
      </c>
      <c r="AU223" s="217" t="s">
        <v>85</v>
      </c>
      <c r="AY223" s="17" t="s">
        <v>120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7" t="s">
        <v>83</v>
      </c>
      <c r="BK223" s="218">
        <f>ROUND(I223*H223,2)</f>
        <v>0</v>
      </c>
      <c r="BL223" s="17" t="s">
        <v>126</v>
      </c>
      <c r="BM223" s="217" t="s">
        <v>338</v>
      </c>
    </row>
    <row r="224" s="2" customFormat="1" ht="24.15" customHeight="1">
      <c r="A224" s="38"/>
      <c r="B224" s="39"/>
      <c r="C224" s="205" t="s">
        <v>339</v>
      </c>
      <c r="D224" s="205" t="s">
        <v>122</v>
      </c>
      <c r="E224" s="206" t="s">
        <v>340</v>
      </c>
      <c r="F224" s="207" t="s">
        <v>341</v>
      </c>
      <c r="G224" s="208" t="s">
        <v>173</v>
      </c>
      <c r="H224" s="209">
        <v>5191.9560000000001</v>
      </c>
      <c r="I224" s="210"/>
      <c r="J224" s="211">
        <f>ROUND(I224*H224,2)</f>
        <v>0</v>
      </c>
      <c r="K224" s="212"/>
      <c r="L224" s="44"/>
      <c r="M224" s="213" t="s">
        <v>19</v>
      </c>
      <c r="N224" s="214" t="s">
        <v>46</v>
      </c>
      <c r="O224" s="84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7" t="s">
        <v>126</v>
      </c>
      <c r="AT224" s="217" t="s">
        <v>122</v>
      </c>
      <c r="AU224" s="217" t="s">
        <v>85</v>
      </c>
      <c r="AY224" s="17" t="s">
        <v>120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7" t="s">
        <v>83</v>
      </c>
      <c r="BK224" s="218">
        <f>ROUND(I224*H224,2)</f>
        <v>0</v>
      </c>
      <c r="BL224" s="17" t="s">
        <v>126</v>
      </c>
      <c r="BM224" s="217" t="s">
        <v>342</v>
      </c>
    </row>
    <row r="225" s="13" customFormat="1">
      <c r="A225" s="13"/>
      <c r="B225" s="219"/>
      <c r="C225" s="220"/>
      <c r="D225" s="221" t="s">
        <v>128</v>
      </c>
      <c r="E225" s="220"/>
      <c r="F225" s="223" t="s">
        <v>343</v>
      </c>
      <c r="G225" s="220"/>
      <c r="H225" s="224">
        <v>5191.9560000000001</v>
      </c>
      <c r="I225" s="225"/>
      <c r="J225" s="220"/>
      <c r="K225" s="220"/>
      <c r="L225" s="226"/>
      <c r="M225" s="227"/>
      <c r="N225" s="228"/>
      <c r="O225" s="228"/>
      <c r="P225" s="228"/>
      <c r="Q225" s="228"/>
      <c r="R225" s="228"/>
      <c r="S225" s="228"/>
      <c r="T225" s="22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0" t="s">
        <v>128</v>
      </c>
      <c r="AU225" s="230" t="s">
        <v>85</v>
      </c>
      <c r="AV225" s="13" t="s">
        <v>85</v>
      </c>
      <c r="AW225" s="13" t="s">
        <v>4</v>
      </c>
      <c r="AX225" s="13" t="s">
        <v>83</v>
      </c>
      <c r="AY225" s="230" t="s">
        <v>120</v>
      </c>
    </row>
    <row r="226" s="2" customFormat="1" ht="24.15" customHeight="1">
      <c r="A226" s="38"/>
      <c r="B226" s="39"/>
      <c r="C226" s="205" t="s">
        <v>344</v>
      </c>
      <c r="D226" s="205" t="s">
        <v>122</v>
      </c>
      <c r="E226" s="206" t="s">
        <v>345</v>
      </c>
      <c r="F226" s="207" t="s">
        <v>179</v>
      </c>
      <c r="G226" s="208" t="s">
        <v>173</v>
      </c>
      <c r="H226" s="209">
        <v>314.33999999999997</v>
      </c>
      <c r="I226" s="210"/>
      <c r="J226" s="211">
        <f>ROUND(I226*H226,2)</f>
        <v>0</v>
      </c>
      <c r="K226" s="212"/>
      <c r="L226" s="44"/>
      <c r="M226" s="213" t="s">
        <v>19</v>
      </c>
      <c r="N226" s="214" t="s">
        <v>46</v>
      </c>
      <c r="O226" s="84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7" t="s">
        <v>126</v>
      </c>
      <c r="AT226" s="217" t="s">
        <v>122</v>
      </c>
      <c r="AU226" s="217" t="s">
        <v>85</v>
      </c>
      <c r="AY226" s="17" t="s">
        <v>120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7" t="s">
        <v>83</v>
      </c>
      <c r="BK226" s="218">
        <f>ROUND(I226*H226,2)</f>
        <v>0</v>
      </c>
      <c r="BL226" s="17" t="s">
        <v>126</v>
      </c>
      <c r="BM226" s="217" t="s">
        <v>346</v>
      </c>
    </row>
    <row r="227" s="13" customFormat="1">
      <c r="A227" s="13"/>
      <c r="B227" s="219"/>
      <c r="C227" s="220"/>
      <c r="D227" s="221" t="s">
        <v>128</v>
      </c>
      <c r="E227" s="222" t="s">
        <v>19</v>
      </c>
      <c r="F227" s="223" t="s">
        <v>347</v>
      </c>
      <c r="G227" s="220"/>
      <c r="H227" s="224">
        <v>314.33999999999997</v>
      </c>
      <c r="I227" s="225"/>
      <c r="J227" s="220"/>
      <c r="K227" s="220"/>
      <c r="L227" s="226"/>
      <c r="M227" s="227"/>
      <c r="N227" s="228"/>
      <c r="O227" s="228"/>
      <c r="P227" s="228"/>
      <c r="Q227" s="228"/>
      <c r="R227" s="228"/>
      <c r="S227" s="228"/>
      <c r="T227" s="22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0" t="s">
        <v>128</v>
      </c>
      <c r="AU227" s="230" t="s">
        <v>85</v>
      </c>
      <c r="AV227" s="13" t="s">
        <v>85</v>
      </c>
      <c r="AW227" s="13" t="s">
        <v>36</v>
      </c>
      <c r="AX227" s="13" t="s">
        <v>83</v>
      </c>
      <c r="AY227" s="230" t="s">
        <v>120</v>
      </c>
    </row>
    <row r="228" s="2" customFormat="1" ht="24.15" customHeight="1">
      <c r="A228" s="38"/>
      <c r="B228" s="39"/>
      <c r="C228" s="205" t="s">
        <v>348</v>
      </c>
      <c r="D228" s="205" t="s">
        <v>122</v>
      </c>
      <c r="E228" s="206" t="s">
        <v>349</v>
      </c>
      <c r="F228" s="207" t="s">
        <v>350</v>
      </c>
      <c r="G228" s="208" t="s">
        <v>173</v>
      </c>
      <c r="H228" s="209">
        <v>262.54399999999998</v>
      </c>
      <c r="I228" s="210"/>
      <c r="J228" s="211">
        <f>ROUND(I228*H228,2)</f>
        <v>0</v>
      </c>
      <c r="K228" s="212"/>
      <c r="L228" s="44"/>
      <c r="M228" s="213" t="s">
        <v>19</v>
      </c>
      <c r="N228" s="214" t="s">
        <v>46</v>
      </c>
      <c r="O228" s="84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7" t="s">
        <v>126</v>
      </c>
      <c r="AT228" s="217" t="s">
        <v>122</v>
      </c>
      <c r="AU228" s="217" t="s">
        <v>85</v>
      </c>
      <c r="AY228" s="17" t="s">
        <v>120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7" t="s">
        <v>83</v>
      </c>
      <c r="BK228" s="218">
        <f>ROUND(I228*H228,2)</f>
        <v>0</v>
      </c>
      <c r="BL228" s="17" t="s">
        <v>126</v>
      </c>
      <c r="BM228" s="217" t="s">
        <v>351</v>
      </c>
    </row>
    <row r="229" s="13" customFormat="1">
      <c r="A229" s="13"/>
      <c r="B229" s="219"/>
      <c r="C229" s="220"/>
      <c r="D229" s="221" t="s">
        <v>128</v>
      </c>
      <c r="E229" s="222" t="s">
        <v>19</v>
      </c>
      <c r="F229" s="223" t="s">
        <v>352</v>
      </c>
      <c r="G229" s="220"/>
      <c r="H229" s="224">
        <v>262.54399999999998</v>
      </c>
      <c r="I229" s="225"/>
      <c r="J229" s="220"/>
      <c r="K229" s="220"/>
      <c r="L229" s="226"/>
      <c r="M229" s="227"/>
      <c r="N229" s="228"/>
      <c r="O229" s="228"/>
      <c r="P229" s="228"/>
      <c r="Q229" s="228"/>
      <c r="R229" s="228"/>
      <c r="S229" s="228"/>
      <c r="T229" s="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0" t="s">
        <v>128</v>
      </c>
      <c r="AU229" s="230" t="s">
        <v>85</v>
      </c>
      <c r="AV229" s="13" t="s">
        <v>85</v>
      </c>
      <c r="AW229" s="13" t="s">
        <v>36</v>
      </c>
      <c r="AX229" s="13" t="s">
        <v>83</v>
      </c>
      <c r="AY229" s="230" t="s">
        <v>120</v>
      </c>
    </row>
    <row r="230" s="12" customFormat="1" ht="22.8" customHeight="1">
      <c r="A230" s="12"/>
      <c r="B230" s="189"/>
      <c r="C230" s="190"/>
      <c r="D230" s="191" t="s">
        <v>74</v>
      </c>
      <c r="E230" s="203" t="s">
        <v>353</v>
      </c>
      <c r="F230" s="203" t="s">
        <v>354</v>
      </c>
      <c r="G230" s="190"/>
      <c r="H230" s="190"/>
      <c r="I230" s="193"/>
      <c r="J230" s="204">
        <f>BK230</f>
        <v>0</v>
      </c>
      <c r="K230" s="190"/>
      <c r="L230" s="195"/>
      <c r="M230" s="196"/>
      <c r="N230" s="197"/>
      <c r="O230" s="197"/>
      <c r="P230" s="198">
        <f>P231</f>
        <v>0</v>
      </c>
      <c r="Q230" s="197"/>
      <c r="R230" s="198">
        <f>R231</f>
        <v>0</v>
      </c>
      <c r="S230" s="197"/>
      <c r="T230" s="199">
        <f>T231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0" t="s">
        <v>83</v>
      </c>
      <c r="AT230" s="201" t="s">
        <v>74</v>
      </c>
      <c r="AU230" s="201" t="s">
        <v>83</v>
      </c>
      <c r="AY230" s="200" t="s">
        <v>120</v>
      </c>
      <c r="BK230" s="202">
        <f>BK231</f>
        <v>0</v>
      </c>
    </row>
    <row r="231" s="2" customFormat="1" ht="24.15" customHeight="1">
      <c r="A231" s="38"/>
      <c r="B231" s="39"/>
      <c r="C231" s="205" t="s">
        <v>355</v>
      </c>
      <c r="D231" s="205" t="s">
        <v>122</v>
      </c>
      <c r="E231" s="206" t="s">
        <v>356</v>
      </c>
      <c r="F231" s="207" t="s">
        <v>357</v>
      </c>
      <c r="G231" s="208" t="s">
        <v>173</v>
      </c>
      <c r="H231" s="209">
        <v>54.274999999999999</v>
      </c>
      <c r="I231" s="210"/>
      <c r="J231" s="211">
        <f>ROUND(I231*H231,2)</f>
        <v>0</v>
      </c>
      <c r="K231" s="212"/>
      <c r="L231" s="44"/>
      <c r="M231" s="213" t="s">
        <v>19</v>
      </c>
      <c r="N231" s="214" t="s">
        <v>46</v>
      </c>
      <c r="O231" s="84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7" t="s">
        <v>126</v>
      </c>
      <c r="AT231" s="217" t="s">
        <v>122</v>
      </c>
      <c r="AU231" s="217" t="s">
        <v>85</v>
      </c>
      <c r="AY231" s="17" t="s">
        <v>120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7" t="s">
        <v>83</v>
      </c>
      <c r="BK231" s="218">
        <f>ROUND(I231*H231,2)</f>
        <v>0</v>
      </c>
      <c r="BL231" s="17" t="s">
        <v>126</v>
      </c>
      <c r="BM231" s="217" t="s">
        <v>358</v>
      </c>
    </row>
    <row r="232" s="12" customFormat="1" ht="25.92" customHeight="1">
      <c r="A232" s="12"/>
      <c r="B232" s="189"/>
      <c r="C232" s="190"/>
      <c r="D232" s="191" t="s">
        <v>74</v>
      </c>
      <c r="E232" s="192" t="s">
        <v>170</v>
      </c>
      <c r="F232" s="192" t="s">
        <v>359</v>
      </c>
      <c r="G232" s="190"/>
      <c r="H232" s="190"/>
      <c r="I232" s="193"/>
      <c r="J232" s="194">
        <f>BK232</f>
        <v>0</v>
      </c>
      <c r="K232" s="190"/>
      <c r="L232" s="195"/>
      <c r="M232" s="196"/>
      <c r="N232" s="197"/>
      <c r="O232" s="197"/>
      <c r="P232" s="198">
        <f>P233</f>
        <v>0</v>
      </c>
      <c r="Q232" s="197"/>
      <c r="R232" s="198">
        <f>R233</f>
        <v>27.244</v>
      </c>
      <c r="S232" s="197"/>
      <c r="T232" s="199">
        <f>T233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0" t="s">
        <v>141</v>
      </c>
      <c r="AT232" s="201" t="s">
        <v>74</v>
      </c>
      <c r="AU232" s="201" t="s">
        <v>75</v>
      </c>
      <c r="AY232" s="200" t="s">
        <v>120</v>
      </c>
      <c r="BK232" s="202">
        <f>BK233</f>
        <v>0</v>
      </c>
    </row>
    <row r="233" s="12" customFormat="1" ht="22.8" customHeight="1">
      <c r="A233" s="12"/>
      <c r="B233" s="189"/>
      <c r="C233" s="190"/>
      <c r="D233" s="191" t="s">
        <v>74</v>
      </c>
      <c r="E233" s="203" t="s">
        <v>360</v>
      </c>
      <c r="F233" s="203" t="s">
        <v>361</v>
      </c>
      <c r="G233" s="190"/>
      <c r="H233" s="190"/>
      <c r="I233" s="193"/>
      <c r="J233" s="204">
        <f>BK233</f>
        <v>0</v>
      </c>
      <c r="K233" s="190"/>
      <c r="L233" s="195"/>
      <c r="M233" s="196"/>
      <c r="N233" s="197"/>
      <c r="O233" s="197"/>
      <c r="P233" s="198">
        <f>SUM(P234:P236)</f>
        <v>0</v>
      </c>
      <c r="Q233" s="197"/>
      <c r="R233" s="198">
        <f>SUM(R234:R236)</f>
        <v>27.244</v>
      </c>
      <c r="S233" s="197"/>
      <c r="T233" s="199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0" t="s">
        <v>141</v>
      </c>
      <c r="AT233" s="201" t="s">
        <v>74</v>
      </c>
      <c r="AU233" s="201" t="s">
        <v>83</v>
      </c>
      <c r="AY233" s="200" t="s">
        <v>120</v>
      </c>
      <c r="BK233" s="202">
        <f>SUM(BK234:BK236)</f>
        <v>0</v>
      </c>
    </row>
    <row r="234" s="2" customFormat="1" ht="24.15" customHeight="1">
      <c r="A234" s="38"/>
      <c r="B234" s="39"/>
      <c r="C234" s="205" t="s">
        <v>362</v>
      </c>
      <c r="D234" s="205" t="s">
        <v>122</v>
      </c>
      <c r="E234" s="206" t="s">
        <v>363</v>
      </c>
      <c r="F234" s="207" t="s">
        <v>364</v>
      </c>
      <c r="G234" s="208" t="s">
        <v>297</v>
      </c>
      <c r="H234" s="209">
        <v>200</v>
      </c>
      <c r="I234" s="210"/>
      <c r="J234" s="211">
        <f>ROUND(I234*H234,2)</f>
        <v>0</v>
      </c>
      <c r="K234" s="212"/>
      <c r="L234" s="44"/>
      <c r="M234" s="213" t="s">
        <v>19</v>
      </c>
      <c r="N234" s="214" t="s">
        <v>46</v>
      </c>
      <c r="O234" s="84"/>
      <c r="P234" s="215">
        <f>O234*H234</f>
        <v>0</v>
      </c>
      <c r="Q234" s="215">
        <v>9.0000000000000006E-05</v>
      </c>
      <c r="R234" s="215">
        <f>Q234*H234</f>
        <v>0.018000000000000002</v>
      </c>
      <c r="S234" s="215">
        <v>0</v>
      </c>
      <c r="T234" s="21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7" t="s">
        <v>365</v>
      </c>
      <c r="AT234" s="217" t="s">
        <v>122</v>
      </c>
      <c r="AU234" s="217" t="s">
        <v>85</v>
      </c>
      <c r="AY234" s="17" t="s">
        <v>120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7" t="s">
        <v>83</v>
      </c>
      <c r="BK234" s="218">
        <f>ROUND(I234*H234,2)</f>
        <v>0</v>
      </c>
      <c r="BL234" s="17" t="s">
        <v>365</v>
      </c>
      <c r="BM234" s="217" t="s">
        <v>366</v>
      </c>
    </row>
    <row r="235" s="2" customFormat="1" ht="24.15" customHeight="1">
      <c r="A235" s="38"/>
      <c r="B235" s="39"/>
      <c r="C235" s="205" t="s">
        <v>367</v>
      </c>
      <c r="D235" s="205" t="s">
        <v>122</v>
      </c>
      <c r="E235" s="206" t="s">
        <v>368</v>
      </c>
      <c r="F235" s="207" t="s">
        <v>369</v>
      </c>
      <c r="G235" s="208" t="s">
        <v>297</v>
      </c>
      <c r="H235" s="209">
        <v>200</v>
      </c>
      <c r="I235" s="210"/>
      <c r="J235" s="211">
        <f>ROUND(I235*H235,2)</f>
        <v>0</v>
      </c>
      <c r="K235" s="212"/>
      <c r="L235" s="44"/>
      <c r="M235" s="213" t="s">
        <v>19</v>
      </c>
      <c r="N235" s="214" t="s">
        <v>46</v>
      </c>
      <c r="O235" s="84"/>
      <c r="P235" s="215">
        <f>O235*H235</f>
        <v>0</v>
      </c>
      <c r="Q235" s="215">
        <v>0.13538</v>
      </c>
      <c r="R235" s="215">
        <f>Q235*H235</f>
        <v>27.076000000000001</v>
      </c>
      <c r="S235" s="215">
        <v>0</v>
      </c>
      <c r="T235" s="21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7" t="s">
        <v>365</v>
      </c>
      <c r="AT235" s="217" t="s">
        <v>122</v>
      </c>
      <c r="AU235" s="217" t="s">
        <v>85</v>
      </c>
      <c r="AY235" s="17" t="s">
        <v>120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7" t="s">
        <v>83</v>
      </c>
      <c r="BK235" s="218">
        <f>ROUND(I235*H235,2)</f>
        <v>0</v>
      </c>
      <c r="BL235" s="17" t="s">
        <v>365</v>
      </c>
      <c r="BM235" s="217" t="s">
        <v>370</v>
      </c>
    </row>
    <row r="236" s="2" customFormat="1" ht="14.4" customHeight="1">
      <c r="A236" s="38"/>
      <c r="B236" s="39"/>
      <c r="C236" s="246" t="s">
        <v>371</v>
      </c>
      <c r="D236" s="246" t="s">
        <v>170</v>
      </c>
      <c r="E236" s="247" t="s">
        <v>372</v>
      </c>
      <c r="F236" s="248" t="s">
        <v>373</v>
      </c>
      <c r="G236" s="249" t="s">
        <v>297</v>
      </c>
      <c r="H236" s="250">
        <v>200</v>
      </c>
      <c r="I236" s="251"/>
      <c r="J236" s="252">
        <f>ROUND(I236*H236,2)</f>
        <v>0</v>
      </c>
      <c r="K236" s="253"/>
      <c r="L236" s="254"/>
      <c r="M236" s="257" t="s">
        <v>19</v>
      </c>
      <c r="N236" s="258" t="s">
        <v>46</v>
      </c>
      <c r="O236" s="259"/>
      <c r="P236" s="260">
        <f>O236*H236</f>
        <v>0</v>
      </c>
      <c r="Q236" s="260">
        <v>0.00075000000000000002</v>
      </c>
      <c r="R236" s="260">
        <f>Q236*H236</f>
        <v>0.14999999999999999</v>
      </c>
      <c r="S236" s="260">
        <v>0</v>
      </c>
      <c r="T236" s="261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7" t="s">
        <v>374</v>
      </c>
      <c r="AT236" s="217" t="s">
        <v>170</v>
      </c>
      <c r="AU236" s="217" t="s">
        <v>85</v>
      </c>
      <c r="AY236" s="17" t="s">
        <v>120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7" t="s">
        <v>83</v>
      </c>
      <c r="BK236" s="218">
        <f>ROUND(I236*H236,2)</f>
        <v>0</v>
      </c>
      <c r="BL236" s="17" t="s">
        <v>374</v>
      </c>
      <c r="BM236" s="217" t="s">
        <v>375</v>
      </c>
    </row>
    <row r="237" s="2" customFormat="1" ht="6.96" customHeight="1">
      <c r="A237" s="38"/>
      <c r="B237" s="59"/>
      <c r="C237" s="60"/>
      <c r="D237" s="60"/>
      <c r="E237" s="60"/>
      <c r="F237" s="60"/>
      <c r="G237" s="60"/>
      <c r="H237" s="60"/>
      <c r="I237" s="60"/>
      <c r="J237" s="60"/>
      <c r="K237" s="60"/>
      <c r="L237" s="44"/>
      <c r="M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</row>
  </sheetData>
  <sheetProtection sheet="1" autoFilter="0" formatColumns="0" formatRows="0" objects="1" scenarios="1" spinCount="100000" saltValue="x9ckaJHBj+7iO3K901TZgDgwM8aRBTk+5/HpCXwQUZrGZYsZeXg3TpvEmf5fG6nbnNKZGtJDAdQf2NWHosGLyg==" hashValue="cpNObU63funrnTtJ31j8ELCCvVrWKcOgaMTNbFpFAmkFIcYoCUC0uwC+vrtSFBqpKUD8RAxdEn9jOkZNcmPkow==" algorithmName="SHA-512" password="CC35"/>
  <autoFilter ref="C87:K236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85</v>
      </c>
    </row>
    <row r="4" s="1" customFormat="1" ht="24.96" customHeight="1">
      <c r="B4" s="20"/>
      <c r="D4" s="130" t="s">
        <v>89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Rekonstrukce ulice Hlavní, Psáry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90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376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23. 10. 2020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">
        <v>34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35</v>
      </c>
      <c r="F21" s="38"/>
      <c r="G21" s="38"/>
      <c r="H21" s="38"/>
      <c r="I21" s="132" t="s">
        <v>29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38</v>
      </c>
      <c r="F24" s="38"/>
      <c r="G24" s="38"/>
      <c r="H24" s="38"/>
      <c r="I24" s="132" t="s">
        <v>29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39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41</v>
      </c>
      <c r="E30" s="38"/>
      <c r="F30" s="38"/>
      <c r="G30" s="38"/>
      <c r="H30" s="38"/>
      <c r="I30" s="38"/>
      <c r="J30" s="144">
        <f>ROUND(J81,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43</v>
      </c>
      <c r="G32" s="38"/>
      <c r="H32" s="38"/>
      <c r="I32" s="145" t="s">
        <v>42</v>
      </c>
      <c r="J32" s="145" t="s">
        <v>44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45</v>
      </c>
      <c r="E33" s="132" t="s">
        <v>46</v>
      </c>
      <c r="F33" s="147">
        <f>ROUND((SUM(BE81:BE95)),  2)</f>
        <v>0</v>
      </c>
      <c r="G33" s="38"/>
      <c r="H33" s="38"/>
      <c r="I33" s="148">
        <v>0.20999999999999999</v>
      </c>
      <c r="J33" s="147">
        <f>ROUND(((SUM(BE81:BE95))*I33),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47</v>
      </c>
      <c r="F34" s="147">
        <f>ROUND((SUM(BF81:BF95)),  2)</f>
        <v>0</v>
      </c>
      <c r="G34" s="38"/>
      <c r="H34" s="38"/>
      <c r="I34" s="148">
        <v>0.14999999999999999</v>
      </c>
      <c r="J34" s="147">
        <f>ROUND(((SUM(BF81:BF95))*I34),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48</v>
      </c>
      <c r="F35" s="147">
        <f>ROUND((SUM(BG81:BG95)),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49</v>
      </c>
      <c r="F36" s="147">
        <f>ROUND((SUM(BH81:BH95)),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50</v>
      </c>
      <c r="F37" s="147">
        <f>ROUND((SUM(BI81:BI95)),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51</v>
      </c>
      <c r="E39" s="151"/>
      <c r="F39" s="151"/>
      <c r="G39" s="152" t="s">
        <v>52</v>
      </c>
      <c r="H39" s="153" t="s">
        <v>53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92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Rekonstrukce ulice Hlavní, Psáry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90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VON - Vedlejší a ostatní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Psáry</v>
      </c>
      <c r="G52" s="40"/>
      <c r="H52" s="40"/>
      <c r="I52" s="32" t="s">
        <v>23</v>
      </c>
      <c r="J52" s="72" t="str">
        <f>IF(J12="","",J12)</f>
        <v>23. 10. 2020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Obec Psáry</v>
      </c>
      <c r="G54" s="40"/>
      <c r="H54" s="40"/>
      <c r="I54" s="32" t="s">
        <v>33</v>
      </c>
      <c r="J54" s="36" t="str">
        <f>E21</f>
        <v>AllPlan Projekt s.r.o.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>Křišťál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93</v>
      </c>
      <c r="D57" s="162"/>
      <c r="E57" s="162"/>
      <c r="F57" s="162"/>
      <c r="G57" s="162"/>
      <c r="H57" s="162"/>
      <c r="I57" s="162"/>
      <c r="J57" s="163" t="s">
        <v>94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73</v>
      </c>
      <c r="D59" s="40"/>
      <c r="E59" s="40"/>
      <c r="F59" s="40"/>
      <c r="G59" s="40"/>
      <c r="H59" s="40"/>
      <c r="I59" s="40"/>
      <c r="J59" s="102">
        <f>J81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95</v>
      </c>
    </row>
    <row r="60" s="9" customFormat="1" ht="24.96" customHeight="1">
      <c r="A60" s="9"/>
      <c r="B60" s="165"/>
      <c r="C60" s="166"/>
      <c r="D60" s="167" t="s">
        <v>377</v>
      </c>
      <c r="E60" s="168"/>
      <c r="F60" s="168"/>
      <c r="G60" s="168"/>
      <c r="H60" s="168"/>
      <c r="I60" s="168"/>
      <c r="J60" s="169">
        <f>J82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378</v>
      </c>
      <c r="E61" s="168"/>
      <c r="F61" s="168"/>
      <c r="G61" s="168"/>
      <c r="H61" s="168"/>
      <c r="I61" s="168"/>
      <c r="J61" s="169">
        <f>J90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3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7" s="2" customFormat="1" ht="6.96" customHeight="1">
      <c r="A67" s="38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24.96" customHeight="1">
      <c r="A68" s="38"/>
      <c r="B68" s="39"/>
      <c r="C68" s="23" t="s">
        <v>105</v>
      </c>
      <c r="D68" s="40"/>
      <c r="E68" s="40"/>
      <c r="F68" s="40"/>
      <c r="G68" s="40"/>
      <c r="H68" s="40"/>
      <c r="I68" s="40"/>
      <c r="J68" s="40"/>
      <c r="K68" s="4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16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160" t="str">
        <f>E7</f>
        <v>Rekonstrukce ulice Hlavní, Psáry</v>
      </c>
      <c r="F71" s="32"/>
      <c r="G71" s="32"/>
      <c r="H71" s="32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90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E9</f>
        <v>VON - Vedlejší a ostatní náklady</v>
      </c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F12</f>
        <v>Psáry</v>
      </c>
      <c r="G75" s="40"/>
      <c r="H75" s="40"/>
      <c r="I75" s="32" t="s">
        <v>23</v>
      </c>
      <c r="J75" s="72" t="str">
        <f>IF(J12="","",J12)</f>
        <v>23. 10. 2020</v>
      </c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5.65" customHeight="1">
      <c r="A77" s="38"/>
      <c r="B77" s="39"/>
      <c r="C77" s="32" t="s">
        <v>25</v>
      </c>
      <c r="D77" s="40"/>
      <c r="E77" s="40"/>
      <c r="F77" s="27" t="str">
        <f>E15</f>
        <v>Obec Psáry</v>
      </c>
      <c r="G77" s="40"/>
      <c r="H77" s="40"/>
      <c r="I77" s="32" t="s">
        <v>33</v>
      </c>
      <c r="J77" s="36" t="str">
        <f>E21</f>
        <v>AllPlan Projekt s.r.o.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31</v>
      </c>
      <c r="D78" s="40"/>
      <c r="E78" s="40"/>
      <c r="F78" s="27" t="str">
        <f>IF(E18="","",E18)</f>
        <v>Vyplň údaj</v>
      </c>
      <c r="G78" s="40"/>
      <c r="H78" s="40"/>
      <c r="I78" s="32" t="s">
        <v>37</v>
      </c>
      <c r="J78" s="36" t="str">
        <f>E24</f>
        <v>Křišťál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1" customFormat="1" ht="29.28" customHeight="1">
      <c r="A80" s="177"/>
      <c r="B80" s="178"/>
      <c r="C80" s="179" t="s">
        <v>106</v>
      </c>
      <c r="D80" s="180" t="s">
        <v>60</v>
      </c>
      <c r="E80" s="180" t="s">
        <v>56</v>
      </c>
      <c r="F80" s="180" t="s">
        <v>57</v>
      </c>
      <c r="G80" s="180" t="s">
        <v>107</v>
      </c>
      <c r="H80" s="180" t="s">
        <v>108</v>
      </c>
      <c r="I80" s="180" t="s">
        <v>109</v>
      </c>
      <c r="J80" s="181" t="s">
        <v>94</v>
      </c>
      <c r="K80" s="182" t="s">
        <v>110</v>
      </c>
      <c r="L80" s="183"/>
      <c r="M80" s="92" t="s">
        <v>19</v>
      </c>
      <c r="N80" s="93" t="s">
        <v>45</v>
      </c>
      <c r="O80" s="93" t="s">
        <v>111</v>
      </c>
      <c r="P80" s="93" t="s">
        <v>112</v>
      </c>
      <c r="Q80" s="93" t="s">
        <v>113</v>
      </c>
      <c r="R80" s="93" t="s">
        <v>114</v>
      </c>
      <c r="S80" s="93" t="s">
        <v>115</v>
      </c>
      <c r="T80" s="94" t="s">
        <v>116</v>
      </c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</row>
    <row r="81" s="2" customFormat="1" ht="22.8" customHeight="1">
      <c r="A81" s="38"/>
      <c r="B81" s="39"/>
      <c r="C81" s="99" t="s">
        <v>117</v>
      </c>
      <c r="D81" s="40"/>
      <c r="E81" s="40"/>
      <c r="F81" s="40"/>
      <c r="G81" s="40"/>
      <c r="H81" s="40"/>
      <c r="I81" s="40"/>
      <c r="J81" s="184">
        <f>BK81</f>
        <v>0</v>
      </c>
      <c r="K81" s="40"/>
      <c r="L81" s="44"/>
      <c r="M81" s="95"/>
      <c r="N81" s="185"/>
      <c r="O81" s="96"/>
      <c r="P81" s="186">
        <f>P82+P90</f>
        <v>0</v>
      </c>
      <c r="Q81" s="96"/>
      <c r="R81" s="186">
        <f>R82+R90</f>
        <v>0</v>
      </c>
      <c r="S81" s="96"/>
      <c r="T81" s="187">
        <f>T82+T90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74</v>
      </c>
      <c r="AU81" s="17" t="s">
        <v>95</v>
      </c>
      <c r="BK81" s="188">
        <f>BK82+BK90</f>
        <v>0</v>
      </c>
    </row>
    <row r="82" s="12" customFormat="1" ht="25.92" customHeight="1">
      <c r="A82" s="12"/>
      <c r="B82" s="189"/>
      <c r="C82" s="190"/>
      <c r="D82" s="191" t="s">
        <v>74</v>
      </c>
      <c r="E82" s="192" t="s">
        <v>379</v>
      </c>
      <c r="F82" s="192" t="s">
        <v>380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SUM(P83:P89)</f>
        <v>0</v>
      </c>
      <c r="Q82" s="197"/>
      <c r="R82" s="198">
        <f>SUM(R83:R89)</f>
        <v>0</v>
      </c>
      <c r="S82" s="197"/>
      <c r="T82" s="199">
        <f>SUM(T83:T89)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150</v>
      </c>
      <c r="AT82" s="201" t="s">
        <v>74</v>
      </c>
      <c r="AU82" s="201" t="s">
        <v>75</v>
      </c>
      <c r="AY82" s="200" t="s">
        <v>120</v>
      </c>
      <c r="BK82" s="202">
        <f>SUM(BK83:BK89)</f>
        <v>0</v>
      </c>
    </row>
    <row r="83" s="2" customFormat="1" ht="14.4" customHeight="1">
      <c r="A83" s="38"/>
      <c r="B83" s="39"/>
      <c r="C83" s="205" t="s">
        <v>83</v>
      </c>
      <c r="D83" s="205" t="s">
        <v>122</v>
      </c>
      <c r="E83" s="206" t="s">
        <v>381</v>
      </c>
      <c r="F83" s="207" t="s">
        <v>382</v>
      </c>
      <c r="G83" s="208" t="s">
        <v>383</v>
      </c>
      <c r="H83" s="209">
        <v>1</v>
      </c>
      <c r="I83" s="210"/>
      <c r="J83" s="211">
        <f>ROUND(I83*H83,2)</f>
        <v>0</v>
      </c>
      <c r="K83" s="212"/>
      <c r="L83" s="44"/>
      <c r="M83" s="213" t="s">
        <v>19</v>
      </c>
      <c r="N83" s="214" t="s">
        <v>46</v>
      </c>
      <c r="O83" s="84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R83" s="217" t="s">
        <v>384</v>
      </c>
      <c r="AT83" s="217" t="s">
        <v>122</v>
      </c>
      <c r="AU83" s="217" t="s">
        <v>83</v>
      </c>
      <c r="AY83" s="17" t="s">
        <v>120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7" t="s">
        <v>83</v>
      </c>
      <c r="BK83" s="218">
        <f>ROUND(I83*H83,2)</f>
        <v>0</v>
      </c>
      <c r="BL83" s="17" t="s">
        <v>384</v>
      </c>
      <c r="BM83" s="217" t="s">
        <v>385</v>
      </c>
    </row>
    <row r="84" s="2" customFormat="1">
      <c r="A84" s="38"/>
      <c r="B84" s="39"/>
      <c r="C84" s="40"/>
      <c r="D84" s="221" t="s">
        <v>159</v>
      </c>
      <c r="E84" s="40"/>
      <c r="F84" s="242" t="s">
        <v>386</v>
      </c>
      <c r="G84" s="40"/>
      <c r="H84" s="40"/>
      <c r="I84" s="243"/>
      <c r="J84" s="40"/>
      <c r="K84" s="40"/>
      <c r="L84" s="44"/>
      <c r="M84" s="244"/>
      <c r="N84" s="245"/>
      <c r="O84" s="84"/>
      <c r="P84" s="84"/>
      <c r="Q84" s="84"/>
      <c r="R84" s="84"/>
      <c r="S84" s="84"/>
      <c r="T84" s="85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159</v>
      </c>
      <c r="AU84" s="17" t="s">
        <v>83</v>
      </c>
    </row>
    <row r="85" s="2" customFormat="1" ht="14.4" customHeight="1">
      <c r="A85" s="38"/>
      <c r="B85" s="39"/>
      <c r="C85" s="205" t="s">
        <v>85</v>
      </c>
      <c r="D85" s="205" t="s">
        <v>122</v>
      </c>
      <c r="E85" s="206" t="s">
        <v>387</v>
      </c>
      <c r="F85" s="207" t="s">
        <v>388</v>
      </c>
      <c r="G85" s="208" t="s">
        <v>383</v>
      </c>
      <c r="H85" s="209">
        <v>1</v>
      </c>
      <c r="I85" s="210"/>
      <c r="J85" s="211">
        <f>ROUND(I85*H85,2)</f>
        <v>0</v>
      </c>
      <c r="K85" s="212"/>
      <c r="L85" s="44"/>
      <c r="M85" s="213" t="s">
        <v>19</v>
      </c>
      <c r="N85" s="214" t="s">
        <v>46</v>
      </c>
      <c r="O85" s="84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7" t="s">
        <v>384</v>
      </c>
      <c r="AT85" s="217" t="s">
        <v>122</v>
      </c>
      <c r="AU85" s="217" t="s">
        <v>83</v>
      </c>
      <c r="AY85" s="17" t="s">
        <v>120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7" t="s">
        <v>83</v>
      </c>
      <c r="BK85" s="218">
        <f>ROUND(I85*H85,2)</f>
        <v>0</v>
      </c>
      <c r="BL85" s="17" t="s">
        <v>384</v>
      </c>
      <c r="BM85" s="217" t="s">
        <v>389</v>
      </c>
    </row>
    <row r="86" s="2" customFormat="1">
      <c r="A86" s="38"/>
      <c r="B86" s="39"/>
      <c r="C86" s="40"/>
      <c r="D86" s="221" t="s">
        <v>159</v>
      </c>
      <c r="E86" s="40"/>
      <c r="F86" s="242" t="s">
        <v>390</v>
      </c>
      <c r="G86" s="40"/>
      <c r="H86" s="40"/>
      <c r="I86" s="243"/>
      <c r="J86" s="40"/>
      <c r="K86" s="40"/>
      <c r="L86" s="44"/>
      <c r="M86" s="244"/>
      <c r="N86" s="245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159</v>
      </c>
      <c r="AU86" s="17" t="s">
        <v>83</v>
      </c>
    </row>
    <row r="87" s="2" customFormat="1" ht="14.4" customHeight="1">
      <c r="A87" s="38"/>
      <c r="B87" s="39"/>
      <c r="C87" s="205" t="s">
        <v>141</v>
      </c>
      <c r="D87" s="205" t="s">
        <v>122</v>
      </c>
      <c r="E87" s="206" t="s">
        <v>391</v>
      </c>
      <c r="F87" s="207" t="s">
        <v>392</v>
      </c>
      <c r="G87" s="208" t="s">
        <v>383</v>
      </c>
      <c r="H87" s="209">
        <v>1</v>
      </c>
      <c r="I87" s="210"/>
      <c r="J87" s="211">
        <f>ROUND(I87*H87,2)</f>
        <v>0</v>
      </c>
      <c r="K87" s="212"/>
      <c r="L87" s="44"/>
      <c r="M87" s="213" t="s">
        <v>19</v>
      </c>
      <c r="N87" s="214" t="s">
        <v>46</v>
      </c>
      <c r="O87" s="84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7" t="s">
        <v>384</v>
      </c>
      <c r="AT87" s="217" t="s">
        <v>122</v>
      </c>
      <c r="AU87" s="217" t="s">
        <v>83</v>
      </c>
      <c r="AY87" s="17" t="s">
        <v>120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7" t="s">
        <v>83</v>
      </c>
      <c r="BK87" s="218">
        <f>ROUND(I87*H87,2)</f>
        <v>0</v>
      </c>
      <c r="BL87" s="17" t="s">
        <v>384</v>
      </c>
      <c r="BM87" s="217" t="s">
        <v>393</v>
      </c>
    </row>
    <row r="88" s="2" customFormat="1">
      <c r="A88" s="38"/>
      <c r="B88" s="39"/>
      <c r="C88" s="40"/>
      <c r="D88" s="221" t="s">
        <v>159</v>
      </c>
      <c r="E88" s="40"/>
      <c r="F88" s="242" t="s">
        <v>394</v>
      </c>
      <c r="G88" s="40"/>
      <c r="H88" s="40"/>
      <c r="I88" s="243"/>
      <c r="J88" s="40"/>
      <c r="K88" s="40"/>
      <c r="L88" s="44"/>
      <c r="M88" s="244"/>
      <c r="N88" s="245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159</v>
      </c>
      <c r="AU88" s="17" t="s">
        <v>83</v>
      </c>
    </row>
    <row r="89" s="2" customFormat="1" ht="14.4" customHeight="1">
      <c r="A89" s="38"/>
      <c r="B89" s="39"/>
      <c r="C89" s="205" t="s">
        <v>126</v>
      </c>
      <c r="D89" s="205" t="s">
        <v>122</v>
      </c>
      <c r="E89" s="206" t="s">
        <v>395</v>
      </c>
      <c r="F89" s="207" t="s">
        <v>396</v>
      </c>
      <c r="G89" s="208" t="s">
        <v>383</v>
      </c>
      <c r="H89" s="209">
        <v>1</v>
      </c>
      <c r="I89" s="210"/>
      <c r="J89" s="211">
        <f>ROUND(I89*H89,2)</f>
        <v>0</v>
      </c>
      <c r="K89" s="212"/>
      <c r="L89" s="44"/>
      <c r="M89" s="213" t="s">
        <v>19</v>
      </c>
      <c r="N89" s="214" t="s">
        <v>46</v>
      </c>
      <c r="O89" s="84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7" t="s">
        <v>384</v>
      </c>
      <c r="AT89" s="217" t="s">
        <v>122</v>
      </c>
      <c r="AU89" s="217" t="s">
        <v>83</v>
      </c>
      <c r="AY89" s="17" t="s">
        <v>120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7" t="s">
        <v>83</v>
      </c>
      <c r="BK89" s="218">
        <f>ROUND(I89*H89,2)</f>
        <v>0</v>
      </c>
      <c r="BL89" s="17" t="s">
        <v>384</v>
      </c>
      <c r="BM89" s="217" t="s">
        <v>397</v>
      </c>
    </row>
    <row r="90" s="12" customFormat="1" ht="25.92" customHeight="1">
      <c r="A90" s="12"/>
      <c r="B90" s="189"/>
      <c r="C90" s="190"/>
      <c r="D90" s="191" t="s">
        <v>74</v>
      </c>
      <c r="E90" s="192" t="s">
        <v>398</v>
      </c>
      <c r="F90" s="192" t="s">
        <v>399</v>
      </c>
      <c r="G90" s="190"/>
      <c r="H90" s="190"/>
      <c r="I90" s="193"/>
      <c r="J90" s="194">
        <f>BK90</f>
        <v>0</v>
      </c>
      <c r="K90" s="190"/>
      <c r="L90" s="195"/>
      <c r="M90" s="196"/>
      <c r="N90" s="197"/>
      <c r="O90" s="197"/>
      <c r="P90" s="198">
        <f>SUM(P91:P95)</f>
        <v>0</v>
      </c>
      <c r="Q90" s="197"/>
      <c r="R90" s="198">
        <f>SUM(R91:R95)</f>
        <v>0</v>
      </c>
      <c r="S90" s="197"/>
      <c r="T90" s="199">
        <f>SUM(T91:T95)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150</v>
      </c>
      <c r="AT90" s="201" t="s">
        <v>74</v>
      </c>
      <c r="AU90" s="201" t="s">
        <v>75</v>
      </c>
      <c r="AY90" s="200" t="s">
        <v>120</v>
      </c>
      <c r="BK90" s="202">
        <f>SUM(BK91:BK95)</f>
        <v>0</v>
      </c>
    </row>
    <row r="91" s="2" customFormat="1" ht="14.4" customHeight="1">
      <c r="A91" s="38"/>
      <c r="B91" s="39"/>
      <c r="C91" s="205" t="s">
        <v>150</v>
      </c>
      <c r="D91" s="205" t="s">
        <v>122</v>
      </c>
      <c r="E91" s="206" t="s">
        <v>400</v>
      </c>
      <c r="F91" s="207" t="s">
        <v>399</v>
      </c>
      <c r="G91" s="208" t="s">
        <v>383</v>
      </c>
      <c r="H91" s="209">
        <v>1</v>
      </c>
      <c r="I91" s="210"/>
      <c r="J91" s="211">
        <f>ROUND(I91*H91,2)</f>
        <v>0</v>
      </c>
      <c r="K91" s="212"/>
      <c r="L91" s="44"/>
      <c r="M91" s="213" t="s">
        <v>19</v>
      </c>
      <c r="N91" s="214" t="s">
        <v>46</v>
      </c>
      <c r="O91" s="84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7" t="s">
        <v>384</v>
      </c>
      <c r="AT91" s="217" t="s">
        <v>122</v>
      </c>
      <c r="AU91" s="217" t="s">
        <v>83</v>
      </c>
      <c r="AY91" s="17" t="s">
        <v>120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7" t="s">
        <v>83</v>
      </c>
      <c r="BK91" s="218">
        <f>ROUND(I91*H91,2)</f>
        <v>0</v>
      </c>
      <c r="BL91" s="17" t="s">
        <v>384</v>
      </c>
      <c r="BM91" s="217" t="s">
        <v>401</v>
      </c>
    </row>
    <row r="92" s="2" customFormat="1">
      <c r="A92" s="38"/>
      <c r="B92" s="39"/>
      <c r="C92" s="40"/>
      <c r="D92" s="221" t="s">
        <v>159</v>
      </c>
      <c r="E92" s="40"/>
      <c r="F92" s="242" t="s">
        <v>402</v>
      </c>
      <c r="G92" s="40"/>
      <c r="H92" s="40"/>
      <c r="I92" s="243"/>
      <c r="J92" s="40"/>
      <c r="K92" s="40"/>
      <c r="L92" s="44"/>
      <c r="M92" s="244"/>
      <c r="N92" s="245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159</v>
      </c>
      <c r="AU92" s="17" t="s">
        <v>83</v>
      </c>
    </row>
    <row r="93" s="2" customFormat="1" ht="14.4" customHeight="1">
      <c r="A93" s="38"/>
      <c r="B93" s="39"/>
      <c r="C93" s="205" t="s">
        <v>155</v>
      </c>
      <c r="D93" s="205" t="s">
        <v>122</v>
      </c>
      <c r="E93" s="206" t="s">
        <v>403</v>
      </c>
      <c r="F93" s="207" t="s">
        <v>404</v>
      </c>
      <c r="G93" s="208" t="s">
        <v>383</v>
      </c>
      <c r="H93" s="209">
        <v>1</v>
      </c>
      <c r="I93" s="210"/>
      <c r="J93" s="211">
        <f>ROUND(I93*H93,2)</f>
        <v>0</v>
      </c>
      <c r="K93" s="212"/>
      <c r="L93" s="44"/>
      <c r="M93" s="213" t="s">
        <v>19</v>
      </c>
      <c r="N93" s="214" t="s">
        <v>46</v>
      </c>
      <c r="O93" s="84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7" t="s">
        <v>384</v>
      </c>
      <c r="AT93" s="217" t="s">
        <v>122</v>
      </c>
      <c r="AU93" s="217" t="s">
        <v>83</v>
      </c>
      <c r="AY93" s="17" t="s">
        <v>120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7" t="s">
        <v>83</v>
      </c>
      <c r="BK93" s="218">
        <f>ROUND(I93*H93,2)</f>
        <v>0</v>
      </c>
      <c r="BL93" s="17" t="s">
        <v>384</v>
      </c>
      <c r="BM93" s="217" t="s">
        <v>405</v>
      </c>
    </row>
    <row r="94" s="2" customFormat="1">
      <c r="A94" s="38"/>
      <c r="B94" s="39"/>
      <c r="C94" s="40"/>
      <c r="D94" s="221" t="s">
        <v>159</v>
      </c>
      <c r="E94" s="40"/>
      <c r="F94" s="242" t="s">
        <v>406</v>
      </c>
      <c r="G94" s="40"/>
      <c r="H94" s="40"/>
      <c r="I94" s="243"/>
      <c r="J94" s="40"/>
      <c r="K94" s="40"/>
      <c r="L94" s="44"/>
      <c r="M94" s="244"/>
      <c r="N94" s="245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159</v>
      </c>
      <c r="AU94" s="17" t="s">
        <v>83</v>
      </c>
    </row>
    <row r="95" s="13" customFormat="1">
      <c r="A95" s="13"/>
      <c r="B95" s="219"/>
      <c r="C95" s="220"/>
      <c r="D95" s="221" t="s">
        <v>128</v>
      </c>
      <c r="E95" s="222" t="s">
        <v>19</v>
      </c>
      <c r="F95" s="223" t="s">
        <v>407</v>
      </c>
      <c r="G95" s="220"/>
      <c r="H95" s="224">
        <v>1</v>
      </c>
      <c r="I95" s="225"/>
      <c r="J95" s="220"/>
      <c r="K95" s="220"/>
      <c r="L95" s="226"/>
      <c r="M95" s="262"/>
      <c r="N95" s="263"/>
      <c r="O95" s="263"/>
      <c r="P95" s="263"/>
      <c r="Q95" s="263"/>
      <c r="R95" s="263"/>
      <c r="S95" s="263"/>
      <c r="T95" s="26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128</v>
      </c>
      <c r="AU95" s="230" t="s">
        <v>83</v>
      </c>
      <c r="AV95" s="13" t="s">
        <v>85</v>
      </c>
      <c r="AW95" s="13" t="s">
        <v>36</v>
      </c>
      <c r="AX95" s="13" t="s">
        <v>83</v>
      </c>
      <c r="AY95" s="230" t="s">
        <v>120</v>
      </c>
    </row>
    <row r="96" s="2" customFormat="1" ht="6.96" customHeight="1">
      <c r="A96" s="3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44"/>
      <c r="M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</sheetData>
  <sheetProtection sheet="1" autoFilter="0" formatColumns="0" formatRows="0" objects="1" scenarios="1" spinCount="100000" saltValue="IxuVGvhVnqGKaD6SQCQz+DDPXcO504x+XUHYKuWsgKRMPe6nhFkzdiwFZbpvIJ+kzIRfyeRuBrLijdxTEF6xKQ==" hashValue="n0zBnR/0taxmqrt24BjltrHSInZWKgWq1a8APCw+GAPhZw+XA84uOvU1gcBWzSEU3FYPkcFTrNXaPGILU4oOTg==" algorithmName="SHA-512" password="CC35"/>
  <autoFilter ref="C80:K9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5" customFormat="1" ht="45" customHeight="1">
      <c r="B3" s="269"/>
      <c r="C3" s="270" t="s">
        <v>408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409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410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411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412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413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414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415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416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417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418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82</v>
      </c>
      <c r="F18" s="276" t="s">
        <v>419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420</v>
      </c>
      <c r="F19" s="276" t="s">
        <v>421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422</v>
      </c>
      <c r="F20" s="276" t="s">
        <v>423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86</v>
      </c>
      <c r="F21" s="276" t="s">
        <v>87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424</v>
      </c>
      <c r="F22" s="276" t="s">
        <v>425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426</v>
      </c>
      <c r="F23" s="276" t="s">
        <v>427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428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429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430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431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432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433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434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435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436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106</v>
      </c>
      <c r="F36" s="276"/>
      <c r="G36" s="276" t="s">
        <v>437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438</v>
      </c>
      <c r="F37" s="276"/>
      <c r="G37" s="276" t="s">
        <v>439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56</v>
      </c>
      <c r="F38" s="276"/>
      <c r="G38" s="276" t="s">
        <v>440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57</v>
      </c>
      <c r="F39" s="276"/>
      <c r="G39" s="276" t="s">
        <v>441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107</v>
      </c>
      <c r="F40" s="276"/>
      <c r="G40" s="276" t="s">
        <v>442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108</v>
      </c>
      <c r="F41" s="276"/>
      <c r="G41" s="276" t="s">
        <v>443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444</v>
      </c>
      <c r="F42" s="276"/>
      <c r="G42" s="276" t="s">
        <v>445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446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447</v>
      </c>
      <c r="F44" s="276"/>
      <c r="G44" s="276" t="s">
        <v>448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110</v>
      </c>
      <c r="F45" s="276"/>
      <c r="G45" s="276" t="s">
        <v>449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450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451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452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453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454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455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456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457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458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459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460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461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462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463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464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465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466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467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468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469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470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471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472</v>
      </c>
      <c r="D76" s="294"/>
      <c r="E76" s="294"/>
      <c r="F76" s="294" t="s">
        <v>473</v>
      </c>
      <c r="G76" s="295"/>
      <c r="H76" s="294" t="s">
        <v>57</v>
      </c>
      <c r="I76" s="294" t="s">
        <v>60</v>
      </c>
      <c r="J76" s="294" t="s">
        <v>474</v>
      </c>
      <c r="K76" s="293"/>
    </row>
    <row r="77" s="1" customFormat="1" ht="17.25" customHeight="1">
      <c r="B77" s="291"/>
      <c r="C77" s="296" t="s">
        <v>475</v>
      </c>
      <c r="D77" s="296"/>
      <c r="E77" s="296"/>
      <c r="F77" s="297" t="s">
        <v>476</v>
      </c>
      <c r="G77" s="298"/>
      <c r="H77" s="296"/>
      <c r="I77" s="296"/>
      <c r="J77" s="296" t="s">
        <v>477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56</v>
      </c>
      <c r="D79" s="301"/>
      <c r="E79" s="301"/>
      <c r="F79" s="302" t="s">
        <v>478</v>
      </c>
      <c r="G79" s="303"/>
      <c r="H79" s="279" t="s">
        <v>479</v>
      </c>
      <c r="I79" s="279" t="s">
        <v>480</v>
      </c>
      <c r="J79" s="279">
        <v>20</v>
      </c>
      <c r="K79" s="293"/>
    </row>
    <row r="80" s="1" customFormat="1" ht="15" customHeight="1">
      <c r="B80" s="291"/>
      <c r="C80" s="279" t="s">
        <v>481</v>
      </c>
      <c r="D80" s="279"/>
      <c r="E80" s="279"/>
      <c r="F80" s="302" t="s">
        <v>478</v>
      </c>
      <c r="G80" s="303"/>
      <c r="H80" s="279" t="s">
        <v>482</v>
      </c>
      <c r="I80" s="279" t="s">
        <v>480</v>
      </c>
      <c r="J80" s="279">
        <v>120</v>
      </c>
      <c r="K80" s="293"/>
    </row>
    <row r="81" s="1" customFormat="1" ht="15" customHeight="1">
      <c r="B81" s="304"/>
      <c r="C81" s="279" t="s">
        <v>483</v>
      </c>
      <c r="D81" s="279"/>
      <c r="E81" s="279"/>
      <c r="F81" s="302" t="s">
        <v>484</v>
      </c>
      <c r="G81" s="303"/>
      <c r="H81" s="279" t="s">
        <v>485</v>
      </c>
      <c r="I81" s="279" t="s">
        <v>480</v>
      </c>
      <c r="J81" s="279">
        <v>50</v>
      </c>
      <c r="K81" s="293"/>
    </row>
    <row r="82" s="1" customFormat="1" ht="15" customHeight="1">
      <c r="B82" s="304"/>
      <c r="C82" s="279" t="s">
        <v>486</v>
      </c>
      <c r="D82" s="279"/>
      <c r="E82" s="279"/>
      <c r="F82" s="302" t="s">
        <v>478</v>
      </c>
      <c r="G82" s="303"/>
      <c r="H82" s="279" t="s">
        <v>487</v>
      </c>
      <c r="I82" s="279" t="s">
        <v>488</v>
      </c>
      <c r="J82" s="279"/>
      <c r="K82" s="293"/>
    </row>
    <row r="83" s="1" customFormat="1" ht="15" customHeight="1">
      <c r="B83" s="304"/>
      <c r="C83" s="305" t="s">
        <v>489</v>
      </c>
      <c r="D83" s="305"/>
      <c r="E83" s="305"/>
      <c r="F83" s="306" t="s">
        <v>484</v>
      </c>
      <c r="G83" s="305"/>
      <c r="H83" s="305" t="s">
        <v>490</v>
      </c>
      <c r="I83" s="305" t="s">
        <v>480</v>
      </c>
      <c r="J83" s="305">
        <v>15</v>
      </c>
      <c r="K83" s="293"/>
    </row>
    <row r="84" s="1" customFormat="1" ht="15" customHeight="1">
      <c r="B84" s="304"/>
      <c r="C84" s="305" t="s">
        <v>491</v>
      </c>
      <c r="D84" s="305"/>
      <c r="E84" s="305"/>
      <c r="F84" s="306" t="s">
        <v>484</v>
      </c>
      <c r="G84" s="305"/>
      <c r="H84" s="305" t="s">
        <v>492</v>
      </c>
      <c r="I84" s="305" t="s">
        <v>480</v>
      </c>
      <c r="J84" s="305">
        <v>15</v>
      </c>
      <c r="K84" s="293"/>
    </row>
    <row r="85" s="1" customFormat="1" ht="15" customHeight="1">
      <c r="B85" s="304"/>
      <c r="C85" s="305" t="s">
        <v>493</v>
      </c>
      <c r="D85" s="305"/>
      <c r="E85" s="305"/>
      <c r="F85" s="306" t="s">
        <v>484</v>
      </c>
      <c r="G85" s="305"/>
      <c r="H85" s="305" t="s">
        <v>494</v>
      </c>
      <c r="I85" s="305" t="s">
        <v>480</v>
      </c>
      <c r="J85" s="305">
        <v>20</v>
      </c>
      <c r="K85" s="293"/>
    </row>
    <row r="86" s="1" customFormat="1" ht="15" customHeight="1">
      <c r="B86" s="304"/>
      <c r="C86" s="305" t="s">
        <v>495</v>
      </c>
      <c r="D86" s="305"/>
      <c r="E86" s="305"/>
      <c r="F86" s="306" t="s">
        <v>484</v>
      </c>
      <c r="G86" s="305"/>
      <c r="H86" s="305" t="s">
        <v>496</v>
      </c>
      <c r="I86" s="305" t="s">
        <v>480</v>
      </c>
      <c r="J86" s="305">
        <v>20</v>
      </c>
      <c r="K86" s="293"/>
    </row>
    <row r="87" s="1" customFormat="1" ht="15" customHeight="1">
      <c r="B87" s="304"/>
      <c r="C87" s="279" t="s">
        <v>497</v>
      </c>
      <c r="D87" s="279"/>
      <c r="E87" s="279"/>
      <c r="F87" s="302" t="s">
        <v>484</v>
      </c>
      <c r="G87" s="303"/>
      <c r="H87" s="279" t="s">
        <v>498</v>
      </c>
      <c r="I87" s="279" t="s">
        <v>480</v>
      </c>
      <c r="J87" s="279">
        <v>50</v>
      </c>
      <c r="K87" s="293"/>
    </row>
    <row r="88" s="1" customFormat="1" ht="15" customHeight="1">
      <c r="B88" s="304"/>
      <c r="C88" s="279" t="s">
        <v>499</v>
      </c>
      <c r="D88" s="279"/>
      <c r="E88" s="279"/>
      <c r="F88" s="302" t="s">
        <v>484</v>
      </c>
      <c r="G88" s="303"/>
      <c r="H88" s="279" t="s">
        <v>500</v>
      </c>
      <c r="I88" s="279" t="s">
        <v>480</v>
      </c>
      <c r="J88" s="279">
        <v>20</v>
      </c>
      <c r="K88" s="293"/>
    </row>
    <row r="89" s="1" customFormat="1" ht="15" customHeight="1">
      <c r="B89" s="304"/>
      <c r="C89" s="279" t="s">
        <v>501</v>
      </c>
      <c r="D89" s="279"/>
      <c r="E89" s="279"/>
      <c r="F89" s="302" t="s">
        <v>484</v>
      </c>
      <c r="G89" s="303"/>
      <c r="H89" s="279" t="s">
        <v>502</v>
      </c>
      <c r="I89" s="279" t="s">
        <v>480</v>
      </c>
      <c r="J89" s="279">
        <v>20</v>
      </c>
      <c r="K89" s="293"/>
    </row>
    <row r="90" s="1" customFormat="1" ht="15" customHeight="1">
      <c r="B90" s="304"/>
      <c r="C90" s="279" t="s">
        <v>503</v>
      </c>
      <c r="D90" s="279"/>
      <c r="E90" s="279"/>
      <c r="F90" s="302" t="s">
        <v>484</v>
      </c>
      <c r="G90" s="303"/>
      <c r="H90" s="279" t="s">
        <v>504</v>
      </c>
      <c r="I90" s="279" t="s">
        <v>480</v>
      </c>
      <c r="J90" s="279">
        <v>50</v>
      </c>
      <c r="K90" s="293"/>
    </row>
    <row r="91" s="1" customFormat="1" ht="15" customHeight="1">
      <c r="B91" s="304"/>
      <c r="C91" s="279" t="s">
        <v>505</v>
      </c>
      <c r="D91" s="279"/>
      <c r="E91" s="279"/>
      <c r="F91" s="302" t="s">
        <v>484</v>
      </c>
      <c r="G91" s="303"/>
      <c r="H91" s="279" t="s">
        <v>505</v>
      </c>
      <c r="I91" s="279" t="s">
        <v>480</v>
      </c>
      <c r="J91" s="279">
        <v>50</v>
      </c>
      <c r="K91" s="293"/>
    </row>
    <row r="92" s="1" customFormat="1" ht="15" customHeight="1">
      <c r="B92" s="304"/>
      <c r="C92" s="279" t="s">
        <v>506</v>
      </c>
      <c r="D92" s="279"/>
      <c r="E92" s="279"/>
      <c r="F92" s="302" t="s">
        <v>484</v>
      </c>
      <c r="G92" s="303"/>
      <c r="H92" s="279" t="s">
        <v>507</v>
      </c>
      <c r="I92" s="279" t="s">
        <v>480</v>
      </c>
      <c r="J92" s="279">
        <v>255</v>
      </c>
      <c r="K92" s="293"/>
    </row>
    <row r="93" s="1" customFormat="1" ht="15" customHeight="1">
      <c r="B93" s="304"/>
      <c r="C93" s="279" t="s">
        <v>508</v>
      </c>
      <c r="D93" s="279"/>
      <c r="E93" s="279"/>
      <c r="F93" s="302" t="s">
        <v>478</v>
      </c>
      <c r="G93" s="303"/>
      <c r="H93" s="279" t="s">
        <v>509</v>
      </c>
      <c r="I93" s="279" t="s">
        <v>510</v>
      </c>
      <c r="J93" s="279"/>
      <c r="K93" s="293"/>
    </row>
    <row r="94" s="1" customFormat="1" ht="15" customHeight="1">
      <c r="B94" s="304"/>
      <c r="C94" s="279" t="s">
        <v>511</v>
      </c>
      <c r="D94" s="279"/>
      <c r="E94" s="279"/>
      <c r="F94" s="302" t="s">
        <v>478</v>
      </c>
      <c r="G94" s="303"/>
      <c r="H94" s="279" t="s">
        <v>512</v>
      </c>
      <c r="I94" s="279" t="s">
        <v>513</v>
      </c>
      <c r="J94" s="279"/>
      <c r="K94" s="293"/>
    </row>
    <row r="95" s="1" customFormat="1" ht="15" customHeight="1">
      <c r="B95" s="304"/>
      <c r="C95" s="279" t="s">
        <v>514</v>
      </c>
      <c r="D95" s="279"/>
      <c r="E95" s="279"/>
      <c r="F95" s="302" t="s">
        <v>478</v>
      </c>
      <c r="G95" s="303"/>
      <c r="H95" s="279" t="s">
        <v>514</v>
      </c>
      <c r="I95" s="279" t="s">
        <v>513</v>
      </c>
      <c r="J95" s="279"/>
      <c r="K95" s="293"/>
    </row>
    <row r="96" s="1" customFormat="1" ht="15" customHeight="1">
      <c r="B96" s="304"/>
      <c r="C96" s="279" t="s">
        <v>41</v>
      </c>
      <c r="D96" s="279"/>
      <c r="E96" s="279"/>
      <c r="F96" s="302" t="s">
        <v>478</v>
      </c>
      <c r="G96" s="303"/>
      <c r="H96" s="279" t="s">
        <v>515</v>
      </c>
      <c r="I96" s="279" t="s">
        <v>513</v>
      </c>
      <c r="J96" s="279"/>
      <c r="K96" s="293"/>
    </row>
    <row r="97" s="1" customFormat="1" ht="15" customHeight="1">
      <c r="B97" s="304"/>
      <c r="C97" s="279" t="s">
        <v>51</v>
      </c>
      <c r="D97" s="279"/>
      <c r="E97" s="279"/>
      <c r="F97" s="302" t="s">
        <v>478</v>
      </c>
      <c r="G97" s="303"/>
      <c r="H97" s="279" t="s">
        <v>516</v>
      </c>
      <c r="I97" s="279" t="s">
        <v>513</v>
      </c>
      <c r="J97" s="279"/>
      <c r="K97" s="293"/>
    </row>
    <row r="98" s="1" customFormat="1" ht="15" customHeight="1">
      <c r="B98" s="307"/>
      <c r="C98" s="308"/>
      <c r="D98" s="308"/>
      <c r="E98" s="308"/>
      <c r="F98" s="308"/>
      <c r="G98" s="308"/>
      <c r="H98" s="308"/>
      <c r="I98" s="308"/>
      <c r="J98" s="308"/>
      <c r="K98" s="309"/>
    </row>
    <row r="99" s="1" customFormat="1" ht="18.7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0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517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472</v>
      </c>
      <c r="D103" s="294"/>
      <c r="E103" s="294"/>
      <c r="F103" s="294" t="s">
        <v>473</v>
      </c>
      <c r="G103" s="295"/>
      <c r="H103" s="294" t="s">
        <v>57</v>
      </c>
      <c r="I103" s="294" t="s">
        <v>60</v>
      </c>
      <c r="J103" s="294" t="s">
        <v>474</v>
      </c>
      <c r="K103" s="293"/>
    </row>
    <row r="104" s="1" customFormat="1" ht="17.25" customHeight="1">
      <c r="B104" s="291"/>
      <c r="C104" s="296" t="s">
        <v>475</v>
      </c>
      <c r="D104" s="296"/>
      <c r="E104" s="296"/>
      <c r="F104" s="297" t="s">
        <v>476</v>
      </c>
      <c r="G104" s="298"/>
      <c r="H104" s="296"/>
      <c r="I104" s="296"/>
      <c r="J104" s="296" t="s">
        <v>477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2"/>
      <c r="H105" s="294"/>
      <c r="I105" s="294"/>
      <c r="J105" s="294"/>
      <c r="K105" s="293"/>
    </row>
    <row r="106" s="1" customFormat="1" ht="15" customHeight="1">
      <c r="B106" s="291"/>
      <c r="C106" s="279" t="s">
        <v>56</v>
      </c>
      <c r="D106" s="301"/>
      <c r="E106" s="301"/>
      <c r="F106" s="302" t="s">
        <v>478</v>
      </c>
      <c r="G106" s="279"/>
      <c r="H106" s="279" t="s">
        <v>518</v>
      </c>
      <c r="I106" s="279" t="s">
        <v>480</v>
      </c>
      <c r="J106" s="279">
        <v>20</v>
      </c>
      <c r="K106" s="293"/>
    </row>
    <row r="107" s="1" customFormat="1" ht="15" customHeight="1">
      <c r="B107" s="291"/>
      <c r="C107" s="279" t="s">
        <v>481</v>
      </c>
      <c r="D107" s="279"/>
      <c r="E107" s="279"/>
      <c r="F107" s="302" t="s">
        <v>478</v>
      </c>
      <c r="G107" s="279"/>
      <c r="H107" s="279" t="s">
        <v>518</v>
      </c>
      <c r="I107" s="279" t="s">
        <v>480</v>
      </c>
      <c r="J107" s="279">
        <v>120</v>
      </c>
      <c r="K107" s="293"/>
    </row>
    <row r="108" s="1" customFormat="1" ht="15" customHeight="1">
      <c r="B108" s="304"/>
      <c r="C108" s="279" t="s">
        <v>483</v>
      </c>
      <c r="D108" s="279"/>
      <c r="E108" s="279"/>
      <c r="F108" s="302" t="s">
        <v>484</v>
      </c>
      <c r="G108" s="279"/>
      <c r="H108" s="279" t="s">
        <v>518</v>
      </c>
      <c r="I108" s="279" t="s">
        <v>480</v>
      </c>
      <c r="J108" s="279">
        <v>50</v>
      </c>
      <c r="K108" s="293"/>
    </row>
    <row r="109" s="1" customFormat="1" ht="15" customHeight="1">
      <c r="B109" s="304"/>
      <c r="C109" s="279" t="s">
        <v>486</v>
      </c>
      <c r="D109" s="279"/>
      <c r="E109" s="279"/>
      <c r="F109" s="302" t="s">
        <v>478</v>
      </c>
      <c r="G109" s="279"/>
      <c r="H109" s="279" t="s">
        <v>518</v>
      </c>
      <c r="I109" s="279" t="s">
        <v>488</v>
      </c>
      <c r="J109" s="279"/>
      <c r="K109" s="293"/>
    </row>
    <row r="110" s="1" customFormat="1" ht="15" customHeight="1">
      <c r="B110" s="304"/>
      <c r="C110" s="279" t="s">
        <v>497</v>
      </c>
      <c r="D110" s="279"/>
      <c r="E110" s="279"/>
      <c r="F110" s="302" t="s">
        <v>484</v>
      </c>
      <c r="G110" s="279"/>
      <c r="H110" s="279" t="s">
        <v>518</v>
      </c>
      <c r="I110" s="279" t="s">
        <v>480</v>
      </c>
      <c r="J110" s="279">
        <v>50</v>
      </c>
      <c r="K110" s="293"/>
    </row>
    <row r="111" s="1" customFormat="1" ht="15" customHeight="1">
      <c r="B111" s="304"/>
      <c r="C111" s="279" t="s">
        <v>505</v>
      </c>
      <c r="D111" s="279"/>
      <c r="E111" s="279"/>
      <c r="F111" s="302" t="s">
        <v>484</v>
      </c>
      <c r="G111" s="279"/>
      <c r="H111" s="279" t="s">
        <v>518</v>
      </c>
      <c r="I111" s="279" t="s">
        <v>480</v>
      </c>
      <c r="J111" s="279">
        <v>50</v>
      </c>
      <c r="K111" s="293"/>
    </row>
    <row r="112" s="1" customFormat="1" ht="15" customHeight="1">
      <c r="B112" s="304"/>
      <c r="C112" s="279" t="s">
        <v>503</v>
      </c>
      <c r="D112" s="279"/>
      <c r="E112" s="279"/>
      <c r="F112" s="302" t="s">
        <v>484</v>
      </c>
      <c r="G112" s="279"/>
      <c r="H112" s="279" t="s">
        <v>518</v>
      </c>
      <c r="I112" s="279" t="s">
        <v>480</v>
      </c>
      <c r="J112" s="279">
        <v>50</v>
      </c>
      <c r="K112" s="293"/>
    </row>
    <row r="113" s="1" customFormat="1" ht="15" customHeight="1">
      <c r="B113" s="304"/>
      <c r="C113" s="279" t="s">
        <v>56</v>
      </c>
      <c r="D113" s="279"/>
      <c r="E113" s="279"/>
      <c r="F113" s="302" t="s">
        <v>478</v>
      </c>
      <c r="G113" s="279"/>
      <c r="H113" s="279" t="s">
        <v>519</v>
      </c>
      <c r="I113" s="279" t="s">
        <v>480</v>
      </c>
      <c r="J113" s="279">
        <v>20</v>
      </c>
      <c r="K113" s="293"/>
    </row>
    <row r="114" s="1" customFormat="1" ht="15" customHeight="1">
      <c r="B114" s="304"/>
      <c r="C114" s="279" t="s">
        <v>520</v>
      </c>
      <c r="D114" s="279"/>
      <c r="E114" s="279"/>
      <c r="F114" s="302" t="s">
        <v>478</v>
      </c>
      <c r="G114" s="279"/>
      <c r="H114" s="279" t="s">
        <v>521</v>
      </c>
      <c r="I114" s="279" t="s">
        <v>480</v>
      </c>
      <c r="J114" s="279">
        <v>120</v>
      </c>
      <c r="K114" s="293"/>
    </row>
    <row r="115" s="1" customFormat="1" ht="15" customHeight="1">
      <c r="B115" s="304"/>
      <c r="C115" s="279" t="s">
        <v>41</v>
      </c>
      <c r="D115" s="279"/>
      <c r="E115" s="279"/>
      <c r="F115" s="302" t="s">
        <v>478</v>
      </c>
      <c r="G115" s="279"/>
      <c r="H115" s="279" t="s">
        <v>522</v>
      </c>
      <c r="I115" s="279" t="s">
        <v>513</v>
      </c>
      <c r="J115" s="279"/>
      <c r="K115" s="293"/>
    </row>
    <row r="116" s="1" customFormat="1" ht="15" customHeight="1">
      <c r="B116" s="304"/>
      <c r="C116" s="279" t="s">
        <v>51</v>
      </c>
      <c r="D116" s="279"/>
      <c r="E116" s="279"/>
      <c r="F116" s="302" t="s">
        <v>478</v>
      </c>
      <c r="G116" s="279"/>
      <c r="H116" s="279" t="s">
        <v>523</v>
      </c>
      <c r="I116" s="279" t="s">
        <v>513</v>
      </c>
      <c r="J116" s="279"/>
      <c r="K116" s="293"/>
    </row>
    <row r="117" s="1" customFormat="1" ht="15" customHeight="1">
      <c r="B117" s="304"/>
      <c r="C117" s="279" t="s">
        <v>60</v>
      </c>
      <c r="D117" s="279"/>
      <c r="E117" s="279"/>
      <c r="F117" s="302" t="s">
        <v>478</v>
      </c>
      <c r="G117" s="279"/>
      <c r="H117" s="279" t="s">
        <v>524</v>
      </c>
      <c r="I117" s="279" t="s">
        <v>525</v>
      </c>
      <c r="J117" s="279"/>
      <c r="K117" s="293"/>
    </row>
    <row r="118" s="1" customFormat="1" ht="15" customHeight="1">
      <c r="B118" s="307"/>
      <c r="C118" s="313"/>
      <c r="D118" s="313"/>
      <c r="E118" s="313"/>
      <c r="F118" s="313"/>
      <c r="G118" s="313"/>
      <c r="H118" s="313"/>
      <c r="I118" s="313"/>
      <c r="J118" s="313"/>
      <c r="K118" s="309"/>
    </row>
    <row r="119" s="1" customFormat="1" ht="18.75" customHeight="1">
      <c r="B119" s="314"/>
      <c r="C119" s="315"/>
      <c r="D119" s="315"/>
      <c r="E119" s="315"/>
      <c r="F119" s="316"/>
      <c r="G119" s="315"/>
      <c r="H119" s="315"/>
      <c r="I119" s="315"/>
      <c r="J119" s="315"/>
      <c r="K119" s="314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0" t="s">
        <v>526</v>
      </c>
      <c r="D122" s="270"/>
      <c r="E122" s="270"/>
      <c r="F122" s="270"/>
      <c r="G122" s="270"/>
      <c r="H122" s="270"/>
      <c r="I122" s="270"/>
      <c r="J122" s="270"/>
      <c r="K122" s="321"/>
    </row>
    <row r="123" s="1" customFormat="1" ht="17.25" customHeight="1">
      <c r="B123" s="322"/>
      <c r="C123" s="294" t="s">
        <v>472</v>
      </c>
      <c r="D123" s="294"/>
      <c r="E123" s="294"/>
      <c r="F123" s="294" t="s">
        <v>473</v>
      </c>
      <c r="G123" s="295"/>
      <c r="H123" s="294" t="s">
        <v>57</v>
      </c>
      <c r="I123" s="294" t="s">
        <v>60</v>
      </c>
      <c r="J123" s="294" t="s">
        <v>474</v>
      </c>
      <c r="K123" s="323"/>
    </row>
    <row r="124" s="1" customFormat="1" ht="17.25" customHeight="1">
      <c r="B124" s="322"/>
      <c r="C124" s="296" t="s">
        <v>475</v>
      </c>
      <c r="D124" s="296"/>
      <c r="E124" s="296"/>
      <c r="F124" s="297" t="s">
        <v>476</v>
      </c>
      <c r="G124" s="298"/>
      <c r="H124" s="296"/>
      <c r="I124" s="296"/>
      <c r="J124" s="296" t="s">
        <v>477</v>
      </c>
      <c r="K124" s="323"/>
    </row>
    <row r="125" s="1" customFormat="1" ht="5.25" customHeight="1">
      <c r="B125" s="324"/>
      <c r="C125" s="299"/>
      <c r="D125" s="299"/>
      <c r="E125" s="299"/>
      <c r="F125" s="299"/>
      <c r="G125" s="325"/>
      <c r="H125" s="299"/>
      <c r="I125" s="299"/>
      <c r="J125" s="299"/>
      <c r="K125" s="326"/>
    </row>
    <row r="126" s="1" customFormat="1" ht="15" customHeight="1">
      <c r="B126" s="324"/>
      <c r="C126" s="279" t="s">
        <v>481</v>
      </c>
      <c r="D126" s="301"/>
      <c r="E126" s="301"/>
      <c r="F126" s="302" t="s">
        <v>478</v>
      </c>
      <c r="G126" s="279"/>
      <c r="H126" s="279" t="s">
        <v>518</v>
      </c>
      <c r="I126" s="279" t="s">
        <v>480</v>
      </c>
      <c r="J126" s="279">
        <v>120</v>
      </c>
      <c r="K126" s="327"/>
    </row>
    <row r="127" s="1" customFormat="1" ht="15" customHeight="1">
      <c r="B127" s="324"/>
      <c r="C127" s="279" t="s">
        <v>527</v>
      </c>
      <c r="D127" s="279"/>
      <c r="E127" s="279"/>
      <c r="F127" s="302" t="s">
        <v>478</v>
      </c>
      <c r="G127" s="279"/>
      <c r="H127" s="279" t="s">
        <v>528</v>
      </c>
      <c r="I127" s="279" t="s">
        <v>480</v>
      </c>
      <c r="J127" s="279" t="s">
        <v>529</v>
      </c>
      <c r="K127" s="327"/>
    </row>
    <row r="128" s="1" customFormat="1" ht="15" customHeight="1">
      <c r="B128" s="324"/>
      <c r="C128" s="279" t="s">
        <v>426</v>
      </c>
      <c r="D128" s="279"/>
      <c r="E128" s="279"/>
      <c r="F128" s="302" t="s">
        <v>478</v>
      </c>
      <c r="G128" s="279"/>
      <c r="H128" s="279" t="s">
        <v>530</v>
      </c>
      <c r="I128" s="279" t="s">
        <v>480</v>
      </c>
      <c r="J128" s="279" t="s">
        <v>529</v>
      </c>
      <c r="K128" s="327"/>
    </row>
    <row r="129" s="1" customFormat="1" ht="15" customHeight="1">
      <c r="B129" s="324"/>
      <c r="C129" s="279" t="s">
        <v>489</v>
      </c>
      <c r="D129" s="279"/>
      <c r="E129" s="279"/>
      <c r="F129" s="302" t="s">
        <v>484</v>
      </c>
      <c r="G129" s="279"/>
      <c r="H129" s="279" t="s">
        <v>490</v>
      </c>
      <c r="I129" s="279" t="s">
        <v>480</v>
      </c>
      <c r="J129" s="279">
        <v>15</v>
      </c>
      <c r="K129" s="327"/>
    </row>
    <row r="130" s="1" customFormat="1" ht="15" customHeight="1">
      <c r="B130" s="324"/>
      <c r="C130" s="305" t="s">
        <v>491</v>
      </c>
      <c r="D130" s="305"/>
      <c r="E130" s="305"/>
      <c r="F130" s="306" t="s">
        <v>484</v>
      </c>
      <c r="G130" s="305"/>
      <c r="H130" s="305" t="s">
        <v>492</v>
      </c>
      <c r="I130" s="305" t="s">
        <v>480</v>
      </c>
      <c r="J130" s="305">
        <v>15</v>
      </c>
      <c r="K130" s="327"/>
    </row>
    <row r="131" s="1" customFormat="1" ht="15" customHeight="1">
      <c r="B131" s="324"/>
      <c r="C131" s="305" t="s">
        <v>493</v>
      </c>
      <c r="D131" s="305"/>
      <c r="E131" s="305"/>
      <c r="F131" s="306" t="s">
        <v>484</v>
      </c>
      <c r="G131" s="305"/>
      <c r="H131" s="305" t="s">
        <v>494</v>
      </c>
      <c r="I131" s="305" t="s">
        <v>480</v>
      </c>
      <c r="J131" s="305">
        <v>20</v>
      </c>
      <c r="K131" s="327"/>
    </row>
    <row r="132" s="1" customFormat="1" ht="15" customHeight="1">
      <c r="B132" s="324"/>
      <c r="C132" s="305" t="s">
        <v>495</v>
      </c>
      <c r="D132" s="305"/>
      <c r="E132" s="305"/>
      <c r="F132" s="306" t="s">
        <v>484</v>
      </c>
      <c r="G132" s="305"/>
      <c r="H132" s="305" t="s">
        <v>496</v>
      </c>
      <c r="I132" s="305" t="s">
        <v>480</v>
      </c>
      <c r="J132" s="305">
        <v>20</v>
      </c>
      <c r="K132" s="327"/>
    </row>
    <row r="133" s="1" customFormat="1" ht="15" customHeight="1">
      <c r="B133" s="324"/>
      <c r="C133" s="279" t="s">
        <v>483</v>
      </c>
      <c r="D133" s="279"/>
      <c r="E133" s="279"/>
      <c r="F133" s="302" t="s">
        <v>484</v>
      </c>
      <c r="G133" s="279"/>
      <c r="H133" s="279" t="s">
        <v>518</v>
      </c>
      <c r="I133" s="279" t="s">
        <v>480</v>
      </c>
      <c r="J133" s="279">
        <v>50</v>
      </c>
      <c r="K133" s="327"/>
    </row>
    <row r="134" s="1" customFormat="1" ht="15" customHeight="1">
      <c r="B134" s="324"/>
      <c r="C134" s="279" t="s">
        <v>497</v>
      </c>
      <c r="D134" s="279"/>
      <c r="E134" s="279"/>
      <c r="F134" s="302" t="s">
        <v>484</v>
      </c>
      <c r="G134" s="279"/>
      <c r="H134" s="279" t="s">
        <v>518</v>
      </c>
      <c r="I134" s="279" t="s">
        <v>480</v>
      </c>
      <c r="J134" s="279">
        <v>50</v>
      </c>
      <c r="K134" s="327"/>
    </row>
    <row r="135" s="1" customFormat="1" ht="15" customHeight="1">
      <c r="B135" s="324"/>
      <c r="C135" s="279" t="s">
        <v>503</v>
      </c>
      <c r="D135" s="279"/>
      <c r="E135" s="279"/>
      <c r="F135" s="302" t="s">
        <v>484</v>
      </c>
      <c r="G135" s="279"/>
      <c r="H135" s="279" t="s">
        <v>518</v>
      </c>
      <c r="I135" s="279" t="s">
        <v>480</v>
      </c>
      <c r="J135" s="279">
        <v>50</v>
      </c>
      <c r="K135" s="327"/>
    </row>
    <row r="136" s="1" customFormat="1" ht="15" customHeight="1">
      <c r="B136" s="324"/>
      <c r="C136" s="279" t="s">
        <v>505</v>
      </c>
      <c r="D136" s="279"/>
      <c r="E136" s="279"/>
      <c r="F136" s="302" t="s">
        <v>484</v>
      </c>
      <c r="G136" s="279"/>
      <c r="H136" s="279" t="s">
        <v>518</v>
      </c>
      <c r="I136" s="279" t="s">
        <v>480</v>
      </c>
      <c r="J136" s="279">
        <v>50</v>
      </c>
      <c r="K136" s="327"/>
    </row>
    <row r="137" s="1" customFormat="1" ht="15" customHeight="1">
      <c r="B137" s="324"/>
      <c r="C137" s="279" t="s">
        <v>506</v>
      </c>
      <c r="D137" s="279"/>
      <c r="E137" s="279"/>
      <c r="F137" s="302" t="s">
        <v>484</v>
      </c>
      <c r="G137" s="279"/>
      <c r="H137" s="279" t="s">
        <v>531</v>
      </c>
      <c r="I137" s="279" t="s">
        <v>480</v>
      </c>
      <c r="J137" s="279">
        <v>255</v>
      </c>
      <c r="K137" s="327"/>
    </row>
    <row r="138" s="1" customFormat="1" ht="15" customHeight="1">
      <c r="B138" s="324"/>
      <c r="C138" s="279" t="s">
        <v>508</v>
      </c>
      <c r="D138" s="279"/>
      <c r="E138" s="279"/>
      <c r="F138" s="302" t="s">
        <v>478</v>
      </c>
      <c r="G138" s="279"/>
      <c r="H138" s="279" t="s">
        <v>532</v>
      </c>
      <c r="I138" s="279" t="s">
        <v>510</v>
      </c>
      <c r="J138" s="279"/>
      <c r="K138" s="327"/>
    </row>
    <row r="139" s="1" customFormat="1" ht="15" customHeight="1">
      <c r="B139" s="324"/>
      <c r="C139" s="279" t="s">
        <v>511</v>
      </c>
      <c r="D139" s="279"/>
      <c r="E139" s="279"/>
      <c r="F139" s="302" t="s">
        <v>478</v>
      </c>
      <c r="G139" s="279"/>
      <c r="H139" s="279" t="s">
        <v>533</v>
      </c>
      <c r="I139" s="279" t="s">
        <v>513</v>
      </c>
      <c r="J139" s="279"/>
      <c r="K139" s="327"/>
    </row>
    <row r="140" s="1" customFormat="1" ht="15" customHeight="1">
      <c r="B140" s="324"/>
      <c r="C140" s="279" t="s">
        <v>514</v>
      </c>
      <c r="D140" s="279"/>
      <c r="E140" s="279"/>
      <c r="F140" s="302" t="s">
        <v>478</v>
      </c>
      <c r="G140" s="279"/>
      <c r="H140" s="279" t="s">
        <v>514</v>
      </c>
      <c r="I140" s="279" t="s">
        <v>513</v>
      </c>
      <c r="J140" s="279"/>
      <c r="K140" s="327"/>
    </row>
    <row r="141" s="1" customFormat="1" ht="15" customHeight="1">
      <c r="B141" s="324"/>
      <c r="C141" s="279" t="s">
        <v>41</v>
      </c>
      <c r="D141" s="279"/>
      <c r="E141" s="279"/>
      <c r="F141" s="302" t="s">
        <v>478</v>
      </c>
      <c r="G141" s="279"/>
      <c r="H141" s="279" t="s">
        <v>534</v>
      </c>
      <c r="I141" s="279" t="s">
        <v>513</v>
      </c>
      <c r="J141" s="279"/>
      <c r="K141" s="327"/>
    </row>
    <row r="142" s="1" customFormat="1" ht="15" customHeight="1">
      <c r="B142" s="324"/>
      <c r="C142" s="279" t="s">
        <v>535</v>
      </c>
      <c r="D142" s="279"/>
      <c r="E142" s="279"/>
      <c r="F142" s="302" t="s">
        <v>478</v>
      </c>
      <c r="G142" s="279"/>
      <c r="H142" s="279" t="s">
        <v>536</v>
      </c>
      <c r="I142" s="279" t="s">
        <v>513</v>
      </c>
      <c r="J142" s="279"/>
      <c r="K142" s="327"/>
    </row>
    <row r="143" s="1" customFormat="1" ht="15" customHeight="1">
      <c r="B143" s="328"/>
      <c r="C143" s="329"/>
      <c r="D143" s="329"/>
      <c r="E143" s="329"/>
      <c r="F143" s="329"/>
      <c r="G143" s="329"/>
      <c r="H143" s="329"/>
      <c r="I143" s="329"/>
      <c r="J143" s="329"/>
      <c r="K143" s="330"/>
    </row>
    <row r="144" s="1" customFormat="1" ht="18.75" customHeight="1">
      <c r="B144" s="315"/>
      <c r="C144" s="315"/>
      <c r="D144" s="315"/>
      <c r="E144" s="315"/>
      <c r="F144" s="316"/>
      <c r="G144" s="315"/>
      <c r="H144" s="315"/>
      <c r="I144" s="315"/>
      <c r="J144" s="315"/>
      <c r="K144" s="315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537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472</v>
      </c>
      <c r="D148" s="294"/>
      <c r="E148" s="294"/>
      <c r="F148" s="294" t="s">
        <v>473</v>
      </c>
      <c r="G148" s="295"/>
      <c r="H148" s="294" t="s">
        <v>57</v>
      </c>
      <c r="I148" s="294" t="s">
        <v>60</v>
      </c>
      <c r="J148" s="294" t="s">
        <v>474</v>
      </c>
      <c r="K148" s="293"/>
    </row>
    <row r="149" s="1" customFormat="1" ht="17.25" customHeight="1">
      <c r="B149" s="291"/>
      <c r="C149" s="296" t="s">
        <v>475</v>
      </c>
      <c r="D149" s="296"/>
      <c r="E149" s="296"/>
      <c r="F149" s="297" t="s">
        <v>476</v>
      </c>
      <c r="G149" s="298"/>
      <c r="H149" s="296"/>
      <c r="I149" s="296"/>
      <c r="J149" s="296" t="s">
        <v>477</v>
      </c>
      <c r="K149" s="293"/>
    </row>
    <row r="150" s="1" customFormat="1" ht="5.25" customHeight="1">
      <c r="B150" s="304"/>
      <c r="C150" s="299"/>
      <c r="D150" s="299"/>
      <c r="E150" s="299"/>
      <c r="F150" s="299"/>
      <c r="G150" s="300"/>
      <c r="H150" s="299"/>
      <c r="I150" s="299"/>
      <c r="J150" s="299"/>
      <c r="K150" s="327"/>
    </row>
    <row r="151" s="1" customFormat="1" ht="15" customHeight="1">
      <c r="B151" s="304"/>
      <c r="C151" s="331" t="s">
        <v>481</v>
      </c>
      <c r="D151" s="279"/>
      <c r="E151" s="279"/>
      <c r="F151" s="332" t="s">
        <v>478</v>
      </c>
      <c r="G151" s="279"/>
      <c r="H151" s="331" t="s">
        <v>518</v>
      </c>
      <c r="I151" s="331" t="s">
        <v>480</v>
      </c>
      <c r="J151" s="331">
        <v>120</v>
      </c>
      <c r="K151" s="327"/>
    </row>
    <row r="152" s="1" customFormat="1" ht="15" customHeight="1">
      <c r="B152" s="304"/>
      <c r="C152" s="331" t="s">
        <v>527</v>
      </c>
      <c r="D152" s="279"/>
      <c r="E152" s="279"/>
      <c r="F152" s="332" t="s">
        <v>478</v>
      </c>
      <c r="G152" s="279"/>
      <c r="H152" s="331" t="s">
        <v>538</v>
      </c>
      <c r="I152" s="331" t="s">
        <v>480</v>
      </c>
      <c r="J152" s="331" t="s">
        <v>529</v>
      </c>
      <c r="K152" s="327"/>
    </row>
    <row r="153" s="1" customFormat="1" ht="15" customHeight="1">
      <c r="B153" s="304"/>
      <c r="C153" s="331" t="s">
        <v>426</v>
      </c>
      <c r="D153" s="279"/>
      <c r="E153" s="279"/>
      <c r="F153" s="332" t="s">
        <v>478</v>
      </c>
      <c r="G153" s="279"/>
      <c r="H153" s="331" t="s">
        <v>539</v>
      </c>
      <c r="I153" s="331" t="s">
        <v>480</v>
      </c>
      <c r="J153" s="331" t="s">
        <v>529</v>
      </c>
      <c r="K153" s="327"/>
    </row>
    <row r="154" s="1" customFormat="1" ht="15" customHeight="1">
      <c r="B154" s="304"/>
      <c r="C154" s="331" t="s">
        <v>483</v>
      </c>
      <c r="D154" s="279"/>
      <c r="E154" s="279"/>
      <c r="F154" s="332" t="s">
        <v>484</v>
      </c>
      <c r="G154" s="279"/>
      <c r="H154" s="331" t="s">
        <v>518</v>
      </c>
      <c r="I154" s="331" t="s">
        <v>480</v>
      </c>
      <c r="J154" s="331">
        <v>50</v>
      </c>
      <c r="K154" s="327"/>
    </row>
    <row r="155" s="1" customFormat="1" ht="15" customHeight="1">
      <c r="B155" s="304"/>
      <c r="C155" s="331" t="s">
        <v>486</v>
      </c>
      <c r="D155" s="279"/>
      <c r="E155" s="279"/>
      <c r="F155" s="332" t="s">
        <v>478</v>
      </c>
      <c r="G155" s="279"/>
      <c r="H155" s="331" t="s">
        <v>518</v>
      </c>
      <c r="I155" s="331" t="s">
        <v>488</v>
      </c>
      <c r="J155" s="331"/>
      <c r="K155" s="327"/>
    </row>
    <row r="156" s="1" customFormat="1" ht="15" customHeight="1">
      <c r="B156" s="304"/>
      <c r="C156" s="331" t="s">
        <v>497</v>
      </c>
      <c r="D156" s="279"/>
      <c r="E156" s="279"/>
      <c r="F156" s="332" t="s">
        <v>484</v>
      </c>
      <c r="G156" s="279"/>
      <c r="H156" s="331" t="s">
        <v>518</v>
      </c>
      <c r="I156" s="331" t="s">
        <v>480</v>
      </c>
      <c r="J156" s="331">
        <v>50</v>
      </c>
      <c r="K156" s="327"/>
    </row>
    <row r="157" s="1" customFormat="1" ht="15" customHeight="1">
      <c r="B157" s="304"/>
      <c r="C157" s="331" t="s">
        <v>505</v>
      </c>
      <c r="D157" s="279"/>
      <c r="E157" s="279"/>
      <c r="F157" s="332" t="s">
        <v>484</v>
      </c>
      <c r="G157" s="279"/>
      <c r="H157" s="331" t="s">
        <v>518</v>
      </c>
      <c r="I157" s="331" t="s">
        <v>480</v>
      </c>
      <c r="J157" s="331">
        <v>50</v>
      </c>
      <c r="K157" s="327"/>
    </row>
    <row r="158" s="1" customFormat="1" ht="15" customHeight="1">
      <c r="B158" s="304"/>
      <c r="C158" s="331" t="s">
        <v>503</v>
      </c>
      <c r="D158" s="279"/>
      <c r="E158" s="279"/>
      <c r="F158" s="332" t="s">
        <v>484</v>
      </c>
      <c r="G158" s="279"/>
      <c r="H158" s="331" t="s">
        <v>518</v>
      </c>
      <c r="I158" s="331" t="s">
        <v>480</v>
      </c>
      <c r="J158" s="331">
        <v>50</v>
      </c>
      <c r="K158" s="327"/>
    </row>
    <row r="159" s="1" customFormat="1" ht="15" customHeight="1">
      <c r="B159" s="304"/>
      <c r="C159" s="331" t="s">
        <v>93</v>
      </c>
      <c r="D159" s="279"/>
      <c r="E159" s="279"/>
      <c r="F159" s="332" t="s">
        <v>478</v>
      </c>
      <c r="G159" s="279"/>
      <c r="H159" s="331" t="s">
        <v>540</v>
      </c>
      <c r="I159" s="331" t="s">
        <v>480</v>
      </c>
      <c r="J159" s="331" t="s">
        <v>541</v>
      </c>
      <c r="K159" s="327"/>
    </row>
    <row r="160" s="1" customFormat="1" ht="15" customHeight="1">
      <c r="B160" s="304"/>
      <c r="C160" s="331" t="s">
        <v>542</v>
      </c>
      <c r="D160" s="279"/>
      <c r="E160" s="279"/>
      <c r="F160" s="332" t="s">
        <v>478</v>
      </c>
      <c r="G160" s="279"/>
      <c r="H160" s="331" t="s">
        <v>543</v>
      </c>
      <c r="I160" s="331" t="s">
        <v>513</v>
      </c>
      <c r="J160" s="331"/>
      <c r="K160" s="327"/>
    </row>
    <row r="161" s="1" customFormat="1" ht="15" customHeight="1">
      <c r="B161" s="333"/>
      <c r="C161" s="313"/>
      <c r="D161" s="313"/>
      <c r="E161" s="313"/>
      <c r="F161" s="313"/>
      <c r="G161" s="313"/>
      <c r="H161" s="313"/>
      <c r="I161" s="313"/>
      <c r="J161" s="313"/>
      <c r="K161" s="334"/>
    </row>
    <row r="162" s="1" customFormat="1" ht="18.75" customHeight="1">
      <c r="B162" s="315"/>
      <c r="C162" s="325"/>
      <c r="D162" s="325"/>
      <c r="E162" s="325"/>
      <c r="F162" s="335"/>
      <c r="G162" s="325"/>
      <c r="H162" s="325"/>
      <c r="I162" s="325"/>
      <c r="J162" s="325"/>
      <c r="K162" s="315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544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472</v>
      </c>
      <c r="D166" s="294"/>
      <c r="E166" s="294"/>
      <c r="F166" s="294" t="s">
        <v>473</v>
      </c>
      <c r="G166" s="336"/>
      <c r="H166" s="337" t="s">
        <v>57</v>
      </c>
      <c r="I166" s="337" t="s">
        <v>60</v>
      </c>
      <c r="J166" s="294" t="s">
        <v>474</v>
      </c>
      <c r="K166" s="271"/>
    </row>
    <row r="167" s="1" customFormat="1" ht="17.25" customHeight="1">
      <c r="B167" s="272"/>
      <c r="C167" s="296" t="s">
        <v>475</v>
      </c>
      <c r="D167" s="296"/>
      <c r="E167" s="296"/>
      <c r="F167" s="297" t="s">
        <v>476</v>
      </c>
      <c r="G167" s="338"/>
      <c r="H167" s="339"/>
      <c r="I167" s="339"/>
      <c r="J167" s="296" t="s">
        <v>477</v>
      </c>
      <c r="K167" s="274"/>
    </row>
    <row r="168" s="1" customFormat="1" ht="5.25" customHeight="1">
      <c r="B168" s="304"/>
      <c r="C168" s="299"/>
      <c r="D168" s="299"/>
      <c r="E168" s="299"/>
      <c r="F168" s="299"/>
      <c r="G168" s="300"/>
      <c r="H168" s="299"/>
      <c r="I168" s="299"/>
      <c r="J168" s="299"/>
      <c r="K168" s="327"/>
    </row>
    <row r="169" s="1" customFormat="1" ht="15" customHeight="1">
      <c r="B169" s="304"/>
      <c r="C169" s="279" t="s">
        <v>481</v>
      </c>
      <c r="D169" s="279"/>
      <c r="E169" s="279"/>
      <c r="F169" s="302" t="s">
        <v>478</v>
      </c>
      <c r="G169" s="279"/>
      <c r="H169" s="279" t="s">
        <v>518</v>
      </c>
      <c r="I169" s="279" t="s">
        <v>480</v>
      </c>
      <c r="J169" s="279">
        <v>120</v>
      </c>
      <c r="K169" s="327"/>
    </row>
    <row r="170" s="1" customFormat="1" ht="15" customHeight="1">
      <c r="B170" s="304"/>
      <c r="C170" s="279" t="s">
        <v>527</v>
      </c>
      <c r="D170" s="279"/>
      <c r="E170" s="279"/>
      <c r="F170" s="302" t="s">
        <v>478</v>
      </c>
      <c r="G170" s="279"/>
      <c r="H170" s="279" t="s">
        <v>528</v>
      </c>
      <c r="I170" s="279" t="s">
        <v>480</v>
      </c>
      <c r="J170" s="279" t="s">
        <v>529</v>
      </c>
      <c r="K170" s="327"/>
    </row>
    <row r="171" s="1" customFormat="1" ht="15" customHeight="1">
      <c r="B171" s="304"/>
      <c r="C171" s="279" t="s">
        <v>426</v>
      </c>
      <c r="D171" s="279"/>
      <c r="E171" s="279"/>
      <c r="F171" s="302" t="s">
        <v>478</v>
      </c>
      <c r="G171" s="279"/>
      <c r="H171" s="279" t="s">
        <v>545</v>
      </c>
      <c r="I171" s="279" t="s">
        <v>480</v>
      </c>
      <c r="J171" s="279" t="s">
        <v>529</v>
      </c>
      <c r="K171" s="327"/>
    </row>
    <row r="172" s="1" customFormat="1" ht="15" customHeight="1">
      <c r="B172" s="304"/>
      <c r="C172" s="279" t="s">
        <v>483</v>
      </c>
      <c r="D172" s="279"/>
      <c r="E172" s="279"/>
      <c r="F172" s="302" t="s">
        <v>484</v>
      </c>
      <c r="G172" s="279"/>
      <c r="H172" s="279" t="s">
        <v>545</v>
      </c>
      <c r="I172" s="279" t="s">
        <v>480</v>
      </c>
      <c r="J172" s="279">
        <v>50</v>
      </c>
      <c r="K172" s="327"/>
    </row>
    <row r="173" s="1" customFormat="1" ht="15" customHeight="1">
      <c r="B173" s="304"/>
      <c r="C173" s="279" t="s">
        <v>486</v>
      </c>
      <c r="D173" s="279"/>
      <c r="E173" s="279"/>
      <c r="F173" s="302" t="s">
        <v>478</v>
      </c>
      <c r="G173" s="279"/>
      <c r="H173" s="279" t="s">
        <v>545</v>
      </c>
      <c r="I173" s="279" t="s">
        <v>488</v>
      </c>
      <c r="J173" s="279"/>
      <c r="K173" s="327"/>
    </row>
    <row r="174" s="1" customFormat="1" ht="15" customHeight="1">
      <c r="B174" s="304"/>
      <c r="C174" s="279" t="s">
        <v>497</v>
      </c>
      <c r="D174" s="279"/>
      <c r="E174" s="279"/>
      <c r="F174" s="302" t="s">
        <v>484</v>
      </c>
      <c r="G174" s="279"/>
      <c r="H174" s="279" t="s">
        <v>545</v>
      </c>
      <c r="I174" s="279" t="s">
        <v>480</v>
      </c>
      <c r="J174" s="279">
        <v>50</v>
      </c>
      <c r="K174" s="327"/>
    </row>
    <row r="175" s="1" customFormat="1" ht="15" customHeight="1">
      <c r="B175" s="304"/>
      <c r="C175" s="279" t="s">
        <v>505</v>
      </c>
      <c r="D175" s="279"/>
      <c r="E175" s="279"/>
      <c r="F175" s="302" t="s">
        <v>484</v>
      </c>
      <c r="G175" s="279"/>
      <c r="H175" s="279" t="s">
        <v>545</v>
      </c>
      <c r="I175" s="279" t="s">
        <v>480</v>
      </c>
      <c r="J175" s="279">
        <v>50</v>
      </c>
      <c r="K175" s="327"/>
    </row>
    <row r="176" s="1" customFormat="1" ht="15" customHeight="1">
      <c r="B176" s="304"/>
      <c r="C176" s="279" t="s">
        <v>503</v>
      </c>
      <c r="D176" s="279"/>
      <c r="E176" s="279"/>
      <c r="F176" s="302" t="s">
        <v>484</v>
      </c>
      <c r="G176" s="279"/>
      <c r="H176" s="279" t="s">
        <v>545</v>
      </c>
      <c r="I176" s="279" t="s">
        <v>480</v>
      </c>
      <c r="J176" s="279">
        <v>50</v>
      </c>
      <c r="K176" s="327"/>
    </row>
    <row r="177" s="1" customFormat="1" ht="15" customHeight="1">
      <c r="B177" s="304"/>
      <c r="C177" s="279" t="s">
        <v>106</v>
      </c>
      <c r="D177" s="279"/>
      <c r="E177" s="279"/>
      <c r="F177" s="302" t="s">
        <v>478</v>
      </c>
      <c r="G177" s="279"/>
      <c r="H177" s="279" t="s">
        <v>546</v>
      </c>
      <c r="I177" s="279" t="s">
        <v>547</v>
      </c>
      <c r="J177" s="279"/>
      <c r="K177" s="327"/>
    </row>
    <row r="178" s="1" customFormat="1" ht="15" customHeight="1">
      <c r="B178" s="304"/>
      <c r="C178" s="279" t="s">
        <v>60</v>
      </c>
      <c r="D178" s="279"/>
      <c r="E178" s="279"/>
      <c r="F178" s="302" t="s">
        <v>478</v>
      </c>
      <c r="G178" s="279"/>
      <c r="H178" s="279" t="s">
        <v>548</v>
      </c>
      <c r="I178" s="279" t="s">
        <v>549</v>
      </c>
      <c r="J178" s="279">
        <v>1</v>
      </c>
      <c r="K178" s="327"/>
    </row>
    <row r="179" s="1" customFormat="1" ht="15" customHeight="1">
      <c r="B179" s="304"/>
      <c r="C179" s="279" t="s">
        <v>56</v>
      </c>
      <c r="D179" s="279"/>
      <c r="E179" s="279"/>
      <c r="F179" s="302" t="s">
        <v>478</v>
      </c>
      <c r="G179" s="279"/>
      <c r="H179" s="279" t="s">
        <v>550</v>
      </c>
      <c r="I179" s="279" t="s">
        <v>480</v>
      </c>
      <c r="J179" s="279">
        <v>20</v>
      </c>
      <c r="K179" s="327"/>
    </row>
    <row r="180" s="1" customFormat="1" ht="15" customHeight="1">
      <c r="B180" s="304"/>
      <c r="C180" s="279" t="s">
        <v>57</v>
      </c>
      <c r="D180" s="279"/>
      <c r="E180" s="279"/>
      <c r="F180" s="302" t="s">
        <v>478</v>
      </c>
      <c r="G180" s="279"/>
      <c r="H180" s="279" t="s">
        <v>551</v>
      </c>
      <c r="I180" s="279" t="s">
        <v>480</v>
      </c>
      <c r="J180" s="279">
        <v>255</v>
      </c>
      <c r="K180" s="327"/>
    </row>
    <row r="181" s="1" customFormat="1" ht="15" customHeight="1">
      <c r="B181" s="304"/>
      <c r="C181" s="279" t="s">
        <v>107</v>
      </c>
      <c r="D181" s="279"/>
      <c r="E181" s="279"/>
      <c r="F181" s="302" t="s">
        <v>478</v>
      </c>
      <c r="G181" s="279"/>
      <c r="H181" s="279" t="s">
        <v>442</v>
      </c>
      <c r="I181" s="279" t="s">
        <v>480</v>
      </c>
      <c r="J181" s="279">
        <v>10</v>
      </c>
      <c r="K181" s="327"/>
    </row>
    <row r="182" s="1" customFormat="1" ht="15" customHeight="1">
      <c r="B182" s="304"/>
      <c r="C182" s="279" t="s">
        <v>108</v>
      </c>
      <c r="D182" s="279"/>
      <c r="E182" s="279"/>
      <c r="F182" s="302" t="s">
        <v>478</v>
      </c>
      <c r="G182" s="279"/>
      <c r="H182" s="279" t="s">
        <v>552</v>
      </c>
      <c r="I182" s="279" t="s">
        <v>513</v>
      </c>
      <c r="J182" s="279"/>
      <c r="K182" s="327"/>
    </row>
    <row r="183" s="1" customFormat="1" ht="15" customHeight="1">
      <c r="B183" s="304"/>
      <c r="C183" s="279" t="s">
        <v>553</v>
      </c>
      <c r="D183" s="279"/>
      <c r="E183" s="279"/>
      <c r="F183" s="302" t="s">
        <v>478</v>
      </c>
      <c r="G183" s="279"/>
      <c r="H183" s="279" t="s">
        <v>554</v>
      </c>
      <c r="I183" s="279" t="s">
        <v>513</v>
      </c>
      <c r="J183" s="279"/>
      <c r="K183" s="327"/>
    </row>
    <row r="184" s="1" customFormat="1" ht="15" customHeight="1">
      <c r="B184" s="304"/>
      <c r="C184" s="279" t="s">
        <v>542</v>
      </c>
      <c r="D184" s="279"/>
      <c r="E184" s="279"/>
      <c r="F184" s="302" t="s">
        <v>478</v>
      </c>
      <c r="G184" s="279"/>
      <c r="H184" s="279" t="s">
        <v>555</v>
      </c>
      <c r="I184" s="279" t="s">
        <v>513</v>
      </c>
      <c r="J184" s="279"/>
      <c r="K184" s="327"/>
    </row>
    <row r="185" s="1" customFormat="1" ht="15" customHeight="1">
      <c r="B185" s="304"/>
      <c r="C185" s="279" t="s">
        <v>110</v>
      </c>
      <c r="D185" s="279"/>
      <c r="E185" s="279"/>
      <c r="F185" s="302" t="s">
        <v>484</v>
      </c>
      <c r="G185" s="279"/>
      <c r="H185" s="279" t="s">
        <v>556</v>
      </c>
      <c r="I185" s="279" t="s">
        <v>480</v>
      </c>
      <c r="J185" s="279">
        <v>50</v>
      </c>
      <c r="K185" s="327"/>
    </row>
    <row r="186" s="1" customFormat="1" ht="15" customHeight="1">
      <c r="B186" s="304"/>
      <c r="C186" s="279" t="s">
        <v>557</v>
      </c>
      <c r="D186" s="279"/>
      <c r="E186" s="279"/>
      <c r="F186" s="302" t="s">
        <v>484</v>
      </c>
      <c r="G186" s="279"/>
      <c r="H186" s="279" t="s">
        <v>558</v>
      </c>
      <c r="I186" s="279" t="s">
        <v>559</v>
      </c>
      <c r="J186" s="279"/>
      <c r="K186" s="327"/>
    </row>
    <row r="187" s="1" customFormat="1" ht="15" customHeight="1">
      <c r="B187" s="304"/>
      <c r="C187" s="279" t="s">
        <v>560</v>
      </c>
      <c r="D187" s="279"/>
      <c r="E187" s="279"/>
      <c r="F187" s="302" t="s">
        <v>484</v>
      </c>
      <c r="G187" s="279"/>
      <c r="H187" s="279" t="s">
        <v>561</v>
      </c>
      <c r="I187" s="279" t="s">
        <v>559</v>
      </c>
      <c r="J187" s="279"/>
      <c r="K187" s="327"/>
    </row>
    <row r="188" s="1" customFormat="1" ht="15" customHeight="1">
      <c r="B188" s="304"/>
      <c r="C188" s="279" t="s">
        <v>562</v>
      </c>
      <c r="D188" s="279"/>
      <c r="E188" s="279"/>
      <c r="F188" s="302" t="s">
        <v>484</v>
      </c>
      <c r="G188" s="279"/>
      <c r="H188" s="279" t="s">
        <v>563</v>
      </c>
      <c r="I188" s="279" t="s">
        <v>559</v>
      </c>
      <c r="J188" s="279"/>
      <c r="K188" s="327"/>
    </row>
    <row r="189" s="1" customFormat="1" ht="15" customHeight="1">
      <c r="B189" s="304"/>
      <c r="C189" s="340" t="s">
        <v>564</v>
      </c>
      <c r="D189" s="279"/>
      <c r="E189" s="279"/>
      <c r="F189" s="302" t="s">
        <v>484</v>
      </c>
      <c r="G189" s="279"/>
      <c r="H189" s="279" t="s">
        <v>565</v>
      </c>
      <c r="I189" s="279" t="s">
        <v>566</v>
      </c>
      <c r="J189" s="341" t="s">
        <v>567</v>
      </c>
      <c r="K189" s="327"/>
    </row>
    <row r="190" s="1" customFormat="1" ht="15" customHeight="1">
      <c r="B190" s="304"/>
      <c r="C190" s="340" t="s">
        <v>45</v>
      </c>
      <c r="D190" s="279"/>
      <c r="E190" s="279"/>
      <c r="F190" s="302" t="s">
        <v>478</v>
      </c>
      <c r="G190" s="279"/>
      <c r="H190" s="276" t="s">
        <v>568</v>
      </c>
      <c r="I190" s="279" t="s">
        <v>569</v>
      </c>
      <c r="J190" s="279"/>
      <c r="K190" s="327"/>
    </row>
    <row r="191" s="1" customFormat="1" ht="15" customHeight="1">
      <c r="B191" s="304"/>
      <c r="C191" s="340" t="s">
        <v>570</v>
      </c>
      <c r="D191" s="279"/>
      <c r="E191" s="279"/>
      <c r="F191" s="302" t="s">
        <v>478</v>
      </c>
      <c r="G191" s="279"/>
      <c r="H191" s="279" t="s">
        <v>571</v>
      </c>
      <c r="I191" s="279" t="s">
        <v>513</v>
      </c>
      <c r="J191" s="279"/>
      <c r="K191" s="327"/>
    </row>
    <row r="192" s="1" customFormat="1" ht="15" customHeight="1">
      <c r="B192" s="304"/>
      <c r="C192" s="340" t="s">
        <v>572</v>
      </c>
      <c r="D192" s="279"/>
      <c r="E192" s="279"/>
      <c r="F192" s="302" t="s">
        <v>478</v>
      </c>
      <c r="G192" s="279"/>
      <c r="H192" s="279" t="s">
        <v>573</v>
      </c>
      <c r="I192" s="279" t="s">
        <v>513</v>
      </c>
      <c r="J192" s="279"/>
      <c r="K192" s="327"/>
    </row>
    <row r="193" s="1" customFormat="1" ht="15" customHeight="1">
      <c r="B193" s="304"/>
      <c r="C193" s="340" t="s">
        <v>574</v>
      </c>
      <c r="D193" s="279"/>
      <c r="E193" s="279"/>
      <c r="F193" s="302" t="s">
        <v>484</v>
      </c>
      <c r="G193" s="279"/>
      <c r="H193" s="279" t="s">
        <v>575</v>
      </c>
      <c r="I193" s="279" t="s">
        <v>513</v>
      </c>
      <c r="J193" s="279"/>
      <c r="K193" s="327"/>
    </row>
    <row r="194" s="1" customFormat="1" ht="15" customHeight="1">
      <c r="B194" s="333"/>
      <c r="C194" s="342"/>
      <c r="D194" s="313"/>
      <c r="E194" s="313"/>
      <c r="F194" s="313"/>
      <c r="G194" s="313"/>
      <c r="H194" s="313"/>
      <c r="I194" s="313"/>
      <c r="J194" s="313"/>
      <c r="K194" s="334"/>
    </row>
    <row r="195" s="1" customFormat="1" ht="18.75" customHeight="1">
      <c r="B195" s="315"/>
      <c r="C195" s="325"/>
      <c r="D195" s="325"/>
      <c r="E195" s="325"/>
      <c r="F195" s="335"/>
      <c r="G195" s="325"/>
      <c r="H195" s="325"/>
      <c r="I195" s="325"/>
      <c r="J195" s="325"/>
      <c r="K195" s="315"/>
    </row>
    <row r="196" s="1" customFormat="1" ht="18.75" customHeight="1">
      <c r="B196" s="315"/>
      <c r="C196" s="325"/>
      <c r="D196" s="325"/>
      <c r="E196" s="325"/>
      <c r="F196" s="335"/>
      <c r="G196" s="325"/>
      <c r="H196" s="325"/>
      <c r="I196" s="325"/>
      <c r="J196" s="325"/>
      <c r="K196" s="315"/>
    </row>
    <row r="197" s="1" customFormat="1" ht="18.75" customHeight="1">
      <c r="B197" s="287"/>
      <c r="C197" s="287"/>
      <c r="D197" s="287"/>
      <c r="E197" s="287"/>
      <c r="F197" s="287"/>
      <c r="G197" s="287"/>
      <c r="H197" s="287"/>
      <c r="I197" s="287"/>
      <c r="J197" s="287"/>
      <c r="K197" s="287"/>
    </row>
    <row r="198" s="1" customFormat="1" ht="13.5">
      <c r="B198" s="266"/>
      <c r="C198" s="267"/>
      <c r="D198" s="267"/>
      <c r="E198" s="267"/>
      <c r="F198" s="267"/>
      <c r="G198" s="267"/>
      <c r="H198" s="267"/>
      <c r="I198" s="267"/>
      <c r="J198" s="267"/>
      <c r="K198" s="268"/>
    </row>
    <row r="199" s="1" customFormat="1" ht="21">
      <c r="B199" s="269"/>
      <c r="C199" s="270" t="s">
        <v>576</v>
      </c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5.5" customHeight="1">
      <c r="B200" s="269"/>
      <c r="C200" s="343" t="s">
        <v>577</v>
      </c>
      <c r="D200" s="343"/>
      <c r="E200" s="343"/>
      <c r="F200" s="343" t="s">
        <v>578</v>
      </c>
      <c r="G200" s="344"/>
      <c r="H200" s="343" t="s">
        <v>579</v>
      </c>
      <c r="I200" s="343"/>
      <c r="J200" s="343"/>
      <c r="K200" s="271"/>
    </row>
    <row r="201" s="1" customFormat="1" ht="5.25" customHeight="1">
      <c r="B201" s="304"/>
      <c r="C201" s="299"/>
      <c r="D201" s="299"/>
      <c r="E201" s="299"/>
      <c r="F201" s="299"/>
      <c r="G201" s="325"/>
      <c r="H201" s="299"/>
      <c r="I201" s="299"/>
      <c r="J201" s="299"/>
      <c r="K201" s="327"/>
    </row>
    <row r="202" s="1" customFormat="1" ht="15" customHeight="1">
      <c r="B202" s="304"/>
      <c r="C202" s="279" t="s">
        <v>569</v>
      </c>
      <c r="D202" s="279"/>
      <c r="E202" s="279"/>
      <c r="F202" s="302" t="s">
        <v>46</v>
      </c>
      <c r="G202" s="279"/>
      <c r="H202" s="279" t="s">
        <v>580</v>
      </c>
      <c r="I202" s="279"/>
      <c r="J202" s="279"/>
      <c r="K202" s="327"/>
    </row>
    <row r="203" s="1" customFormat="1" ht="15" customHeight="1">
      <c r="B203" s="304"/>
      <c r="C203" s="279"/>
      <c r="D203" s="279"/>
      <c r="E203" s="279"/>
      <c r="F203" s="302" t="s">
        <v>47</v>
      </c>
      <c r="G203" s="279"/>
      <c r="H203" s="279" t="s">
        <v>581</v>
      </c>
      <c r="I203" s="279"/>
      <c r="J203" s="279"/>
      <c r="K203" s="327"/>
    </row>
    <row r="204" s="1" customFormat="1" ht="15" customHeight="1">
      <c r="B204" s="304"/>
      <c r="C204" s="279"/>
      <c r="D204" s="279"/>
      <c r="E204" s="279"/>
      <c r="F204" s="302" t="s">
        <v>50</v>
      </c>
      <c r="G204" s="279"/>
      <c r="H204" s="279" t="s">
        <v>582</v>
      </c>
      <c r="I204" s="279"/>
      <c r="J204" s="279"/>
      <c r="K204" s="327"/>
    </row>
    <row r="205" s="1" customFormat="1" ht="15" customHeight="1">
      <c r="B205" s="304"/>
      <c r="C205" s="279"/>
      <c r="D205" s="279"/>
      <c r="E205" s="279"/>
      <c r="F205" s="302" t="s">
        <v>48</v>
      </c>
      <c r="G205" s="279"/>
      <c r="H205" s="279" t="s">
        <v>583</v>
      </c>
      <c r="I205" s="279"/>
      <c r="J205" s="279"/>
      <c r="K205" s="327"/>
    </row>
    <row r="206" s="1" customFormat="1" ht="15" customHeight="1">
      <c r="B206" s="304"/>
      <c r="C206" s="279"/>
      <c r="D206" s="279"/>
      <c r="E206" s="279"/>
      <c r="F206" s="302" t="s">
        <v>49</v>
      </c>
      <c r="G206" s="279"/>
      <c r="H206" s="279" t="s">
        <v>584</v>
      </c>
      <c r="I206" s="279"/>
      <c r="J206" s="279"/>
      <c r="K206" s="327"/>
    </row>
    <row r="207" s="1" customFormat="1" ht="15" customHeight="1">
      <c r="B207" s="304"/>
      <c r="C207" s="279"/>
      <c r="D207" s="279"/>
      <c r="E207" s="279"/>
      <c r="F207" s="302"/>
      <c r="G207" s="279"/>
      <c r="H207" s="279"/>
      <c r="I207" s="279"/>
      <c r="J207" s="279"/>
      <c r="K207" s="327"/>
    </row>
    <row r="208" s="1" customFormat="1" ht="15" customHeight="1">
      <c r="B208" s="304"/>
      <c r="C208" s="279" t="s">
        <v>525</v>
      </c>
      <c r="D208" s="279"/>
      <c r="E208" s="279"/>
      <c r="F208" s="302" t="s">
        <v>82</v>
      </c>
      <c r="G208" s="279"/>
      <c r="H208" s="279" t="s">
        <v>585</v>
      </c>
      <c r="I208" s="279"/>
      <c r="J208" s="279"/>
      <c r="K208" s="327"/>
    </row>
    <row r="209" s="1" customFormat="1" ht="15" customHeight="1">
      <c r="B209" s="304"/>
      <c r="C209" s="279"/>
      <c r="D209" s="279"/>
      <c r="E209" s="279"/>
      <c r="F209" s="302" t="s">
        <v>422</v>
      </c>
      <c r="G209" s="279"/>
      <c r="H209" s="279" t="s">
        <v>423</v>
      </c>
      <c r="I209" s="279"/>
      <c r="J209" s="279"/>
      <c r="K209" s="327"/>
    </row>
    <row r="210" s="1" customFormat="1" ht="15" customHeight="1">
      <c r="B210" s="304"/>
      <c r="C210" s="279"/>
      <c r="D210" s="279"/>
      <c r="E210" s="279"/>
      <c r="F210" s="302" t="s">
        <v>420</v>
      </c>
      <c r="G210" s="279"/>
      <c r="H210" s="279" t="s">
        <v>586</v>
      </c>
      <c r="I210" s="279"/>
      <c r="J210" s="279"/>
      <c r="K210" s="327"/>
    </row>
    <row r="211" s="1" customFormat="1" ht="15" customHeight="1">
      <c r="B211" s="345"/>
      <c r="C211" s="279"/>
      <c r="D211" s="279"/>
      <c r="E211" s="279"/>
      <c r="F211" s="302" t="s">
        <v>86</v>
      </c>
      <c r="G211" s="340"/>
      <c r="H211" s="331" t="s">
        <v>87</v>
      </c>
      <c r="I211" s="331"/>
      <c r="J211" s="331"/>
      <c r="K211" s="346"/>
    </row>
    <row r="212" s="1" customFormat="1" ht="15" customHeight="1">
      <c r="B212" s="345"/>
      <c r="C212" s="279"/>
      <c r="D212" s="279"/>
      <c r="E212" s="279"/>
      <c r="F212" s="302" t="s">
        <v>424</v>
      </c>
      <c r="G212" s="340"/>
      <c r="H212" s="331" t="s">
        <v>587</v>
      </c>
      <c r="I212" s="331"/>
      <c r="J212" s="331"/>
      <c r="K212" s="346"/>
    </row>
    <row r="213" s="1" customFormat="1" ht="15" customHeight="1">
      <c r="B213" s="345"/>
      <c r="C213" s="279"/>
      <c r="D213" s="279"/>
      <c r="E213" s="279"/>
      <c r="F213" s="302"/>
      <c r="G213" s="340"/>
      <c r="H213" s="331"/>
      <c r="I213" s="331"/>
      <c r="J213" s="331"/>
      <c r="K213" s="346"/>
    </row>
    <row r="214" s="1" customFormat="1" ht="15" customHeight="1">
      <c r="B214" s="345"/>
      <c r="C214" s="279" t="s">
        <v>549</v>
      </c>
      <c r="D214" s="279"/>
      <c r="E214" s="279"/>
      <c r="F214" s="302">
        <v>1</v>
      </c>
      <c r="G214" s="340"/>
      <c r="H214" s="331" t="s">
        <v>588</v>
      </c>
      <c r="I214" s="331"/>
      <c r="J214" s="331"/>
      <c r="K214" s="346"/>
    </row>
    <row r="215" s="1" customFormat="1" ht="15" customHeight="1">
      <c r="B215" s="345"/>
      <c r="C215" s="279"/>
      <c r="D215" s="279"/>
      <c r="E215" s="279"/>
      <c r="F215" s="302">
        <v>2</v>
      </c>
      <c r="G215" s="340"/>
      <c r="H215" s="331" t="s">
        <v>589</v>
      </c>
      <c r="I215" s="331"/>
      <c r="J215" s="331"/>
      <c r="K215" s="346"/>
    </row>
    <row r="216" s="1" customFormat="1" ht="15" customHeight="1">
      <c r="B216" s="345"/>
      <c r="C216" s="279"/>
      <c r="D216" s="279"/>
      <c r="E216" s="279"/>
      <c r="F216" s="302">
        <v>3</v>
      </c>
      <c r="G216" s="340"/>
      <c r="H216" s="331" t="s">
        <v>590</v>
      </c>
      <c r="I216" s="331"/>
      <c r="J216" s="331"/>
      <c r="K216" s="346"/>
    </row>
    <row r="217" s="1" customFormat="1" ht="15" customHeight="1">
      <c r="B217" s="345"/>
      <c r="C217" s="279"/>
      <c r="D217" s="279"/>
      <c r="E217" s="279"/>
      <c r="F217" s="302">
        <v>4</v>
      </c>
      <c r="G217" s="340"/>
      <c r="H217" s="331" t="s">
        <v>591</v>
      </c>
      <c r="I217" s="331"/>
      <c r="J217" s="331"/>
      <c r="K217" s="346"/>
    </row>
    <row r="218" s="1" customFormat="1" ht="12.75" customHeight="1">
      <c r="B218" s="347"/>
      <c r="C218" s="348"/>
      <c r="D218" s="348"/>
      <c r="E218" s="348"/>
      <c r="F218" s="348"/>
      <c r="G218" s="348"/>
      <c r="H218" s="348"/>
      <c r="I218" s="348"/>
      <c r="J218" s="348"/>
      <c r="K218" s="349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Václav Křišťál</dc:creator>
  <cp:lastModifiedBy>Václav Křišťál</cp:lastModifiedBy>
  <dcterms:created xsi:type="dcterms:W3CDTF">2020-10-26T07:24:32Z</dcterms:created>
  <dcterms:modified xsi:type="dcterms:W3CDTF">2020-10-26T07:24:38Z</dcterms:modified>
</cp:coreProperties>
</file>